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НОВЫЙ МОНИТОРИНГ Л_Р\! БЕЗ АДАПТАЦИИ\Для классных руководителей\ООО\"/>
    </mc:Choice>
  </mc:AlternateContent>
  <xr:revisionPtr revIDLastSave="0" documentId="13_ncr:1_{CF6C9038-1FFB-4AB5-BE19-4BE0517CAE4E}" xr6:coauthVersionLast="47" xr6:coauthVersionMax="47" xr10:uidLastSave="{00000000-0000-0000-0000-000000000000}"/>
  <bookViews>
    <workbookView xWindow="-120" yWindow="-120" windowWidth="29040" windowHeight="15840" tabRatio="780" firstSheet="1" activeTab="1" xr2:uid="{00000000-000D-0000-FFFF-FFFF00000000}"/>
  </bookViews>
  <sheets>
    <sheet name="УПРАВЛЕНИЕ" sheetId="46" state="hidden" r:id="rId1"/>
    <sheet name="СТАРТ" sheetId="2" r:id="rId2"/>
    <sheet name="1" sheetId="87" r:id="rId3"/>
    <sheet name="2" sheetId="88" r:id="rId4"/>
    <sheet name="3" sheetId="89" r:id="rId5"/>
    <sheet name="4" sheetId="90" r:id="rId6"/>
    <sheet name="5" sheetId="91" r:id="rId7"/>
    <sheet name="6" sheetId="92" r:id="rId8"/>
    <sheet name="7" sheetId="93" r:id="rId9"/>
    <sheet name="8" sheetId="94" r:id="rId10"/>
    <sheet name="9" sheetId="95" r:id="rId11"/>
    <sheet name="10" sheetId="96" r:id="rId12"/>
    <sheet name="11" sheetId="97" r:id="rId13"/>
    <sheet name="12" sheetId="98" r:id="rId14"/>
    <sheet name="13" sheetId="99" r:id="rId15"/>
    <sheet name="14" sheetId="100" r:id="rId16"/>
    <sheet name="15" sheetId="101" r:id="rId17"/>
    <sheet name="16" sheetId="102" r:id="rId18"/>
    <sheet name="СВОД" sheetId="44" r:id="rId1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0" i="44" l="1"/>
  <c r="I2" i="44"/>
  <c r="B3" i="102" l="1"/>
  <c r="F4" i="102" s="1"/>
  <c r="B3" i="101"/>
  <c r="F4" i="101" s="1"/>
  <c r="B3" i="100"/>
  <c r="F4" i="100" s="1"/>
  <c r="B3" i="99"/>
  <c r="F4" i="99" s="1"/>
  <c r="B3" i="98"/>
  <c r="F4" i="98" s="1"/>
  <c r="B3" i="97"/>
  <c r="F4" i="97" s="1"/>
  <c r="B3" i="96"/>
  <c r="F4" i="96" s="1"/>
  <c r="B3" i="95"/>
  <c r="F4" i="95" s="1"/>
  <c r="B3" i="94"/>
  <c r="F4" i="94" s="1"/>
  <c r="B3" i="93"/>
  <c r="F4" i="93" s="1"/>
  <c r="B3" i="92"/>
  <c r="F4" i="92" s="1"/>
  <c r="B3" i="91"/>
  <c r="F4" i="91" s="1"/>
  <c r="B3" i="90"/>
  <c r="F4" i="90" s="1"/>
  <c r="B3" i="89"/>
  <c r="F4" i="89" s="1"/>
  <c r="B3" i="88"/>
  <c r="F4" i="88" s="1"/>
  <c r="C54" i="102"/>
  <c r="B53" i="102"/>
  <c r="B52" i="102"/>
  <c r="B51" i="102"/>
  <c r="B50" i="102"/>
  <c r="A50" i="102"/>
  <c r="C49" i="102"/>
  <c r="B48" i="102"/>
  <c r="B47" i="102"/>
  <c r="B46" i="102"/>
  <c r="B45" i="102"/>
  <c r="B44" i="102"/>
  <c r="A44" i="102"/>
  <c r="C43" i="102"/>
  <c r="B42" i="102"/>
  <c r="B41" i="102"/>
  <c r="B40" i="102"/>
  <c r="B39" i="102"/>
  <c r="B38" i="102"/>
  <c r="A38" i="102"/>
  <c r="C37" i="102"/>
  <c r="B36" i="102"/>
  <c r="B35" i="102"/>
  <c r="B34" i="102"/>
  <c r="B33" i="102"/>
  <c r="B32" i="102"/>
  <c r="A32" i="102"/>
  <c r="C31" i="102"/>
  <c r="B30" i="102"/>
  <c r="B29" i="102"/>
  <c r="B28" i="102"/>
  <c r="B27" i="102"/>
  <c r="A27" i="102"/>
  <c r="C26" i="102"/>
  <c r="B25" i="102"/>
  <c r="B24" i="102"/>
  <c r="B23" i="102"/>
  <c r="B22" i="102"/>
  <c r="B21" i="102"/>
  <c r="B20" i="102"/>
  <c r="A20" i="102"/>
  <c r="C19" i="102"/>
  <c r="B18" i="102"/>
  <c r="B17" i="102"/>
  <c r="B16" i="102"/>
  <c r="B15" i="102"/>
  <c r="B14" i="102"/>
  <c r="A14" i="102"/>
  <c r="C13" i="102"/>
  <c r="B12" i="102"/>
  <c r="B11" i="102"/>
  <c r="B10" i="102"/>
  <c r="B9" i="102"/>
  <c r="B8" i="102"/>
  <c r="B7" i="102"/>
  <c r="A7" i="102"/>
  <c r="F6" i="102"/>
  <c r="J5" i="102"/>
  <c r="C3" i="102"/>
  <c r="A3" i="102"/>
  <c r="L6" i="102" s="1"/>
  <c r="C54" i="101"/>
  <c r="B53" i="101"/>
  <c r="B52" i="101"/>
  <c r="B51" i="101"/>
  <c r="B50" i="101"/>
  <c r="A50" i="101"/>
  <c r="C49" i="101"/>
  <c r="B48" i="101"/>
  <c r="B47" i="101"/>
  <c r="B46" i="101"/>
  <c r="B45" i="101"/>
  <c r="B44" i="101"/>
  <c r="A44" i="101"/>
  <c r="C43" i="101"/>
  <c r="B42" i="101"/>
  <c r="B41" i="101"/>
  <c r="B40" i="101"/>
  <c r="B39" i="101"/>
  <c r="B38" i="101"/>
  <c r="A38" i="101"/>
  <c r="C37" i="101"/>
  <c r="B36" i="101"/>
  <c r="B35" i="101"/>
  <c r="B34" i="101"/>
  <c r="B33" i="101"/>
  <c r="B32" i="101"/>
  <c r="A32" i="101"/>
  <c r="C31" i="101"/>
  <c r="B30" i="101"/>
  <c r="B29" i="101"/>
  <c r="B28" i="101"/>
  <c r="B27" i="101"/>
  <c r="A27" i="101"/>
  <c r="C26" i="101"/>
  <c r="B25" i="101"/>
  <c r="B24" i="101"/>
  <c r="B23" i="101"/>
  <c r="B22" i="101"/>
  <c r="B21" i="101"/>
  <c r="B20" i="101"/>
  <c r="A20" i="101"/>
  <c r="C19" i="101"/>
  <c r="B18" i="101"/>
  <c r="B17" i="101"/>
  <c r="B16" i="101"/>
  <c r="B15" i="101"/>
  <c r="B14" i="101"/>
  <c r="A14" i="101"/>
  <c r="C13" i="101"/>
  <c r="B12" i="101"/>
  <c r="B11" i="101"/>
  <c r="B10" i="101"/>
  <c r="B9" i="101"/>
  <c r="B8" i="101"/>
  <c r="B7" i="101"/>
  <c r="A7" i="101"/>
  <c r="F6" i="101"/>
  <c r="J5" i="101"/>
  <c r="C3" i="101"/>
  <c r="A3" i="101"/>
  <c r="L6" i="101" s="1"/>
  <c r="C54" i="100"/>
  <c r="B53" i="100"/>
  <c r="B52" i="100"/>
  <c r="B51" i="100"/>
  <c r="B50" i="100"/>
  <c r="A50" i="100"/>
  <c r="C49" i="100"/>
  <c r="B48" i="100"/>
  <c r="B47" i="100"/>
  <c r="B46" i="100"/>
  <c r="B45" i="100"/>
  <c r="B44" i="100"/>
  <c r="A44" i="100"/>
  <c r="C43" i="100"/>
  <c r="H20" i="44" s="1"/>
  <c r="B42" i="100"/>
  <c r="B41" i="100"/>
  <c r="B40" i="100"/>
  <c r="B39" i="100"/>
  <c r="B38" i="100"/>
  <c r="A38" i="100"/>
  <c r="C37" i="100"/>
  <c r="B36" i="100"/>
  <c r="B35" i="100"/>
  <c r="B34" i="100"/>
  <c r="B33" i="100"/>
  <c r="B32" i="100"/>
  <c r="A32" i="100"/>
  <c r="C31" i="100"/>
  <c r="B30" i="100"/>
  <c r="B29" i="100"/>
  <c r="B28" i="100"/>
  <c r="B27" i="100"/>
  <c r="A27" i="100"/>
  <c r="C26" i="100"/>
  <c r="B25" i="100"/>
  <c r="B24" i="100"/>
  <c r="B23" i="100"/>
  <c r="B22" i="100"/>
  <c r="B21" i="100"/>
  <c r="B20" i="100"/>
  <c r="A20" i="100"/>
  <c r="C19" i="100"/>
  <c r="B18" i="100"/>
  <c r="B17" i="100"/>
  <c r="B16" i="100"/>
  <c r="B15" i="100"/>
  <c r="B14" i="100"/>
  <c r="A14" i="100"/>
  <c r="C13" i="100"/>
  <c r="B12" i="100"/>
  <c r="B11" i="100"/>
  <c r="B10" i="100"/>
  <c r="B9" i="100"/>
  <c r="B8" i="100"/>
  <c r="B7" i="100"/>
  <c r="A7" i="100"/>
  <c r="F6" i="100"/>
  <c r="J5" i="100"/>
  <c r="C3" i="100"/>
  <c r="A3" i="100"/>
  <c r="L6" i="100" s="1"/>
  <c r="C54" i="99"/>
  <c r="B53" i="99"/>
  <c r="B52" i="99"/>
  <c r="B51" i="99"/>
  <c r="B50" i="99"/>
  <c r="A50" i="99"/>
  <c r="C49" i="99"/>
  <c r="I19" i="44" s="1"/>
  <c r="B48" i="99"/>
  <c r="B47" i="99"/>
  <c r="B46" i="99"/>
  <c r="B45" i="99"/>
  <c r="B44" i="99"/>
  <c r="A44" i="99"/>
  <c r="C43" i="99"/>
  <c r="B42" i="99"/>
  <c r="B41" i="99"/>
  <c r="B40" i="99"/>
  <c r="B39" i="99"/>
  <c r="B38" i="99"/>
  <c r="A38" i="99"/>
  <c r="C37" i="99"/>
  <c r="G19" i="44" s="1"/>
  <c r="B36" i="99"/>
  <c r="B35" i="99"/>
  <c r="B34" i="99"/>
  <c r="B33" i="99"/>
  <c r="B32" i="99"/>
  <c r="A32" i="99"/>
  <c r="C31" i="99"/>
  <c r="B30" i="99"/>
  <c r="B29" i="99"/>
  <c r="B28" i="99"/>
  <c r="B27" i="99"/>
  <c r="A27" i="99"/>
  <c r="C26" i="99"/>
  <c r="B25" i="99"/>
  <c r="B24" i="99"/>
  <c r="B23" i="99"/>
  <c r="B22" i="99"/>
  <c r="B21" i="99"/>
  <c r="B20" i="99"/>
  <c r="A20" i="99"/>
  <c r="C19" i="99"/>
  <c r="B18" i="99"/>
  <c r="B17" i="99"/>
  <c r="B16" i="99"/>
  <c r="B15" i="99"/>
  <c r="B14" i="99"/>
  <c r="A14" i="99"/>
  <c r="C13" i="99"/>
  <c r="B12" i="99"/>
  <c r="B11" i="99"/>
  <c r="B10" i="99"/>
  <c r="B9" i="99"/>
  <c r="B8" i="99"/>
  <c r="B7" i="99"/>
  <c r="A7" i="99"/>
  <c r="F6" i="99"/>
  <c r="J5" i="99"/>
  <c r="C3" i="99"/>
  <c r="A3" i="99"/>
  <c r="L6" i="99" s="1"/>
  <c r="C54" i="98"/>
  <c r="B53" i="98"/>
  <c r="B52" i="98"/>
  <c r="B51" i="98"/>
  <c r="B50" i="98"/>
  <c r="A50" i="98"/>
  <c r="C49" i="98"/>
  <c r="I18" i="44" s="1"/>
  <c r="B48" i="98"/>
  <c r="B47" i="98"/>
  <c r="B46" i="98"/>
  <c r="B45" i="98"/>
  <c r="B44" i="98"/>
  <c r="A44" i="98"/>
  <c r="C43" i="98"/>
  <c r="B42" i="98"/>
  <c r="B41" i="98"/>
  <c r="B40" i="98"/>
  <c r="B39" i="98"/>
  <c r="B38" i="98"/>
  <c r="A38" i="98"/>
  <c r="C37" i="98"/>
  <c r="G18" i="44" s="1"/>
  <c r="B36" i="98"/>
  <c r="B35" i="98"/>
  <c r="B34" i="98"/>
  <c r="B33" i="98"/>
  <c r="B32" i="98"/>
  <c r="A32" i="98"/>
  <c r="C31" i="98"/>
  <c r="B30" i="98"/>
  <c r="B29" i="98"/>
  <c r="B28" i="98"/>
  <c r="B27" i="98"/>
  <c r="A27" i="98"/>
  <c r="C26" i="98"/>
  <c r="B25" i="98"/>
  <c r="B24" i="98"/>
  <c r="B23" i="98"/>
  <c r="B22" i="98"/>
  <c r="B21" i="98"/>
  <c r="B20" i="98"/>
  <c r="A20" i="98"/>
  <c r="C19" i="98"/>
  <c r="B18" i="98"/>
  <c r="B17" i="98"/>
  <c r="B16" i="98"/>
  <c r="B15" i="98"/>
  <c r="B14" i="98"/>
  <c r="A14" i="98"/>
  <c r="C13" i="98"/>
  <c r="B12" i="98"/>
  <c r="B11" i="98"/>
  <c r="B10" i="98"/>
  <c r="B9" i="98"/>
  <c r="B8" i="98"/>
  <c r="B7" i="98"/>
  <c r="A7" i="98"/>
  <c r="F6" i="98"/>
  <c r="J5" i="98"/>
  <c r="C3" i="98"/>
  <c r="A3" i="98"/>
  <c r="L6" i="98" s="1"/>
  <c r="B61" i="97"/>
  <c r="C54" i="97"/>
  <c r="B64" i="97" s="1"/>
  <c r="B53" i="97"/>
  <c r="B52" i="97"/>
  <c r="B51" i="97"/>
  <c r="B50" i="97"/>
  <c r="A50" i="97"/>
  <c r="C49" i="97"/>
  <c r="B63" i="97" s="1"/>
  <c r="B48" i="97"/>
  <c r="B47" i="97"/>
  <c r="B46" i="97"/>
  <c r="B45" i="97"/>
  <c r="B44" i="97"/>
  <c r="A44" i="97"/>
  <c r="C43" i="97"/>
  <c r="B62" i="97" s="1"/>
  <c r="B42" i="97"/>
  <c r="B41" i="97"/>
  <c r="B40" i="97"/>
  <c r="B39" i="97"/>
  <c r="B38" i="97"/>
  <c r="A38" i="97"/>
  <c r="C37" i="97"/>
  <c r="G17" i="44" s="1"/>
  <c r="B36" i="97"/>
  <c r="B35" i="97"/>
  <c r="B34" i="97"/>
  <c r="B33" i="97"/>
  <c r="B32" i="97"/>
  <c r="A32" i="97"/>
  <c r="C31" i="97"/>
  <c r="B60" i="97" s="1"/>
  <c r="B30" i="97"/>
  <c r="B29" i="97"/>
  <c r="B28" i="97"/>
  <c r="B27" i="97"/>
  <c r="A27" i="97"/>
  <c r="C26" i="97"/>
  <c r="B59" i="97" s="1"/>
  <c r="B25" i="97"/>
  <c r="B24" i="97"/>
  <c r="B23" i="97"/>
  <c r="B22" i="97"/>
  <c r="B21" i="97"/>
  <c r="B20" i="97"/>
  <c r="A20" i="97"/>
  <c r="C19" i="97"/>
  <c r="B58" i="97" s="1"/>
  <c r="B18" i="97"/>
  <c r="B17" i="97"/>
  <c r="B16" i="97"/>
  <c r="B15" i="97"/>
  <c r="B14" i="97"/>
  <c r="A14" i="97"/>
  <c r="C13" i="97"/>
  <c r="B57" i="97" s="1"/>
  <c r="B65" i="97" s="1"/>
  <c r="K15" i="97" s="1"/>
  <c r="B12" i="97"/>
  <c r="B11" i="97"/>
  <c r="B10" i="97"/>
  <c r="B9" i="97"/>
  <c r="B8" i="97"/>
  <c r="B7" i="97"/>
  <c r="A7" i="97"/>
  <c r="F6" i="97"/>
  <c r="J5" i="97"/>
  <c r="C3" i="97"/>
  <c r="A3" i="97"/>
  <c r="L6" i="97" s="1"/>
  <c r="C54" i="96"/>
  <c r="B64" i="96" s="1"/>
  <c r="B53" i="96"/>
  <c r="B52" i="96"/>
  <c r="B51" i="96"/>
  <c r="B50" i="96"/>
  <c r="A50" i="96"/>
  <c r="C49" i="96"/>
  <c r="B63" i="96" s="1"/>
  <c r="B48" i="96"/>
  <c r="B47" i="96"/>
  <c r="B46" i="96"/>
  <c r="B45" i="96"/>
  <c r="B44" i="96"/>
  <c r="A44" i="96"/>
  <c r="C43" i="96"/>
  <c r="B62" i="96" s="1"/>
  <c r="B42" i="96"/>
  <c r="B41" i="96"/>
  <c r="B40" i="96"/>
  <c r="B39" i="96"/>
  <c r="B38" i="96"/>
  <c r="A38" i="96"/>
  <c r="C37" i="96"/>
  <c r="G16" i="44" s="1"/>
  <c r="B36" i="96"/>
  <c r="B35" i="96"/>
  <c r="B34" i="96"/>
  <c r="B33" i="96"/>
  <c r="B32" i="96"/>
  <c r="A32" i="96"/>
  <c r="C31" i="96"/>
  <c r="B60" i="96" s="1"/>
  <c r="B30" i="96"/>
  <c r="B29" i="96"/>
  <c r="B28" i="96"/>
  <c r="B27" i="96"/>
  <c r="A27" i="96"/>
  <c r="C26" i="96"/>
  <c r="B59" i="96" s="1"/>
  <c r="B25" i="96"/>
  <c r="B24" i="96"/>
  <c r="B23" i="96"/>
  <c r="B22" i="96"/>
  <c r="B21" i="96"/>
  <c r="B20" i="96"/>
  <c r="A20" i="96"/>
  <c r="C19" i="96"/>
  <c r="B58" i="96" s="1"/>
  <c r="B18" i="96"/>
  <c r="B17" i="96"/>
  <c r="B16" i="96"/>
  <c r="B15" i="96"/>
  <c r="B14" i="96"/>
  <c r="A14" i="96"/>
  <c r="C13" i="96"/>
  <c r="B57" i="96" s="1"/>
  <c r="B65" i="96" s="1"/>
  <c r="K15" i="96" s="1"/>
  <c r="B12" i="96"/>
  <c r="B11" i="96"/>
  <c r="B10" i="96"/>
  <c r="B9" i="96"/>
  <c r="B8" i="96"/>
  <c r="B7" i="96"/>
  <c r="A7" i="96"/>
  <c r="F6" i="96"/>
  <c r="J5" i="96"/>
  <c r="C3" i="96"/>
  <c r="A3" i="96"/>
  <c r="L6" i="96" s="1"/>
  <c r="C54" i="95"/>
  <c r="B64" i="95" s="1"/>
  <c r="B53" i="95"/>
  <c r="B52" i="95"/>
  <c r="B51" i="95"/>
  <c r="B50" i="95"/>
  <c r="A50" i="95"/>
  <c r="C49" i="95"/>
  <c r="I15" i="44" s="1"/>
  <c r="B48" i="95"/>
  <c r="B47" i="95"/>
  <c r="B46" i="95"/>
  <c r="B45" i="95"/>
  <c r="B44" i="95"/>
  <c r="A44" i="95"/>
  <c r="C43" i="95"/>
  <c r="B62" i="95" s="1"/>
  <c r="B42" i="95"/>
  <c r="B41" i="95"/>
  <c r="B40" i="95"/>
  <c r="B39" i="95"/>
  <c r="B38" i="95"/>
  <c r="A38" i="95"/>
  <c r="C37" i="95"/>
  <c r="G15" i="44" s="1"/>
  <c r="B36" i="95"/>
  <c r="B35" i="95"/>
  <c r="B34" i="95"/>
  <c r="B33" i="95"/>
  <c r="B32" i="95"/>
  <c r="A32" i="95"/>
  <c r="C31" i="95"/>
  <c r="B60" i="95" s="1"/>
  <c r="B30" i="95"/>
  <c r="B29" i="95"/>
  <c r="B28" i="95"/>
  <c r="B27" i="95"/>
  <c r="A27" i="95"/>
  <c r="C26" i="95"/>
  <c r="B59" i="95" s="1"/>
  <c r="B25" i="95"/>
  <c r="B24" i="95"/>
  <c r="B23" i="95"/>
  <c r="B22" i="95"/>
  <c r="B21" i="95"/>
  <c r="B20" i="95"/>
  <c r="A20" i="95"/>
  <c r="C19" i="95"/>
  <c r="B58" i="95" s="1"/>
  <c r="B18" i="95"/>
  <c r="B17" i="95"/>
  <c r="B16" i="95"/>
  <c r="B15" i="95"/>
  <c r="B14" i="95"/>
  <c r="A14" i="95"/>
  <c r="C13" i="95"/>
  <c r="B57" i="95" s="1"/>
  <c r="B65" i="95" s="1"/>
  <c r="K15" i="95" s="1"/>
  <c r="B12" i="95"/>
  <c r="B11" i="95"/>
  <c r="B10" i="95"/>
  <c r="B9" i="95"/>
  <c r="B8" i="95"/>
  <c r="B7" i="95"/>
  <c r="A7" i="95"/>
  <c r="F6" i="95"/>
  <c r="J5" i="95"/>
  <c r="C3" i="95"/>
  <c r="A3" i="95"/>
  <c r="L6" i="95" s="1"/>
  <c r="C54" i="94"/>
  <c r="B64" i="94" s="1"/>
  <c r="B53" i="94"/>
  <c r="B52" i="94"/>
  <c r="B51" i="94"/>
  <c r="B50" i="94"/>
  <c r="A50" i="94"/>
  <c r="C49" i="94"/>
  <c r="B63" i="94" s="1"/>
  <c r="B48" i="94"/>
  <c r="B47" i="94"/>
  <c r="B46" i="94"/>
  <c r="B45" i="94"/>
  <c r="B44" i="94"/>
  <c r="A44" i="94"/>
  <c r="C43" i="94"/>
  <c r="H14" i="44" s="1"/>
  <c r="B42" i="94"/>
  <c r="B41" i="94"/>
  <c r="B40" i="94"/>
  <c r="B39" i="94"/>
  <c r="B38" i="94"/>
  <c r="A38" i="94"/>
  <c r="C37" i="94"/>
  <c r="B61" i="94" s="1"/>
  <c r="B36" i="94"/>
  <c r="B35" i="94"/>
  <c r="B34" i="94"/>
  <c r="B33" i="94"/>
  <c r="B32" i="94"/>
  <c r="A32" i="94"/>
  <c r="C31" i="94"/>
  <c r="F14" i="44" s="1"/>
  <c r="B30" i="94"/>
  <c r="B29" i="94"/>
  <c r="B28" i="94"/>
  <c r="B27" i="94"/>
  <c r="A27" i="94"/>
  <c r="C26" i="94"/>
  <c r="B59" i="94" s="1"/>
  <c r="B25" i="94"/>
  <c r="B24" i="94"/>
  <c r="B23" i="94"/>
  <c r="B22" i="94"/>
  <c r="B21" i="94"/>
  <c r="B20" i="94"/>
  <c r="A20" i="94"/>
  <c r="C19" i="94"/>
  <c r="D14" i="44" s="1"/>
  <c r="B18" i="94"/>
  <c r="B17" i="94"/>
  <c r="B16" i="94"/>
  <c r="B15" i="94"/>
  <c r="B14" i="94"/>
  <c r="A14" i="94"/>
  <c r="C13" i="94"/>
  <c r="B57" i="94" s="1"/>
  <c r="B65" i="94" s="1"/>
  <c r="K15" i="94" s="1"/>
  <c r="B12" i="94"/>
  <c r="B11" i="94"/>
  <c r="B10" i="94"/>
  <c r="B9" i="94"/>
  <c r="B8" i="94"/>
  <c r="B7" i="94"/>
  <c r="A7" i="94"/>
  <c r="F6" i="94"/>
  <c r="J5" i="94"/>
  <c r="C3" i="94"/>
  <c r="A3" i="94"/>
  <c r="L6" i="94" s="1"/>
  <c r="C54" i="93"/>
  <c r="B64" i="93" s="1"/>
  <c r="B53" i="93"/>
  <c r="B52" i="93"/>
  <c r="B51" i="93"/>
  <c r="B50" i="93"/>
  <c r="A50" i="93"/>
  <c r="C49" i="93"/>
  <c r="B63" i="93" s="1"/>
  <c r="B48" i="93"/>
  <c r="B47" i="93"/>
  <c r="B46" i="93"/>
  <c r="B45" i="93"/>
  <c r="B44" i="93"/>
  <c r="A44" i="93"/>
  <c r="C43" i="93"/>
  <c r="H13" i="44" s="1"/>
  <c r="B42" i="93"/>
  <c r="B41" i="93"/>
  <c r="B40" i="93"/>
  <c r="B39" i="93"/>
  <c r="B38" i="93"/>
  <c r="A38" i="93"/>
  <c r="C37" i="93"/>
  <c r="B61" i="93" s="1"/>
  <c r="B36" i="93"/>
  <c r="B35" i="93"/>
  <c r="B34" i="93"/>
  <c r="B33" i="93"/>
  <c r="B32" i="93"/>
  <c r="A32" i="93"/>
  <c r="C31" i="93"/>
  <c r="F13" i="44" s="1"/>
  <c r="B30" i="93"/>
  <c r="B29" i="93"/>
  <c r="B28" i="93"/>
  <c r="B27" i="93"/>
  <c r="A27" i="93"/>
  <c r="C26" i="93"/>
  <c r="B59" i="93" s="1"/>
  <c r="B25" i="93"/>
  <c r="B24" i="93"/>
  <c r="B23" i="93"/>
  <c r="B22" i="93"/>
  <c r="B21" i="93"/>
  <c r="B20" i="93"/>
  <c r="A20" i="93"/>
  <c r="C19" i="93"/>
  <c r="B58" i="93" s="1"/>
  <c r="B18" i="93"/>
  <c r="B17" i="93"/>
  <c r="B16" i="93"/>
  <c r="B15" i="93"/>
  <c r="B14" i="93"/>
  <c r="A14" i="93"/>
  <c r="C13" i="93"/>
  <c r="B57" i="93" s="1"/>
  <c r="B12" i="93"/>
  <c r="B11" i="93"/>
  <c r="B10" i="93"/>
  <c r="B9" i="93"/>
  <c r="B8" i="93"/>
  <c r="B7" i="93"/>
  <c r="A7" i="93"/>
  <c r="F6" i="93"/>
  <c r="J5" i="93"/>
  <c r="C3" i="93"/>
  <c r="A3" i="93"/>
  <c r="L6" i="93" s="1"/>
  <c r="C54" i="92"/>
  <c r="B64" i="92" s="1"/>
  <c r="B53" i="92"/>
  <c r="B52" i="92"/>
  <c r="B51" i="92"/>
  <c r="B50" i="92"/>
  <c r="A50" i="92"/>
  <c r="C49" i="92"/>
  <c r="B63" i="92" s="1"/>
  <c r="B48" i="92"/>
  <c r="B47" i="92"/>
  <c r="B46" i="92"/>
  <c r="B45" i="92"/>
  <c r="B44" i="92"/>
  <c r="A44" i="92"/>
  <c r="C43" i="92"/>
  <c r="H12" i="44" s="1"/>
  <c r="B42" i="92"/>
  <c r="B41" i="92"/>
  <c r="B40" i="92"/>
  <c r="B39" i="92"/>
  <c r="B38" i="92"/>
  <c r="A38" i="92"/>
  <c r="C37" i="92"/>
  <c r="B61" i="92" s="1"/>
  <c r="B36" i="92"/>
  <c r="B35" i="92"/>
  <c r="B34" i="92"/>
  <c r="B33" i="92"/>
  <c r="B32" i="92"/>
  <c r="A32" i="92"/>
  <c r="C31" i="92"/>
  <c r="F12" i="44" s="1"/>
  <c r="B30" i="92"/>
  <c r="B29" i="92"/>
  <c r="B28" i="92"/>
  <c r="B27" i="92"/>
  <c r="A27" i="92"/>
  <c r="C26" i="92"/>
  <c r="B59" i="92" s="1"/>
  <c r="B25" i="92"/>
  <c r="B24" i="92"/>
  <c r="B23" i="92"/>
  <c r="B22" i="92"/>
  <c r="B21" i="92"/>
  <c r="B20" i="92"/>
  <c r="A20" i="92"/>
  <c r="C19" i="92"/>
  <c r="D12" i="44" s="1"/>
  <c r="B18" i="92"/>
  <c r="B17" i="92"/>
  <c r="B16" i="92"/>
  <c r="B15" i="92"/>
  <c r="B14" i="92"/>
  <c r="A14" i="92"/>
  <c r="C13" i="92"/>
  <c r="B57" i="92" s="1"/>
  <c r="B65" i="92" s="1"/>
  <c r="K15" i="92" s="1"/>
  <c r="B12" i="92"/>
  <c r="B11" i="92"/>
  <c r="B10" i="92"/>
  <c r="B9" i="92"/>
  <c r="B8" i="92"/>
  <c r="B7" i="92"/>
  <c r="A7" i="92"/>
  <c r="F6" i="92"/>
  <c r="J5" i="92"/>
  <c r="C3" i="92"/>
  <c r="A3" i="92"/>
  <c r="L6" i="92" s="1"/>
  <c r="C54" i="91"/>
  <c r="B64" i="91" s="1"/>
  <c r="B53" i="91"/>
  <c r="B52" i="91"/>
  <c r="B51" i="91"/>
  <c r="B50" i="91"/>
  <c r="A50" i="91"/>
  <c r="C49" i="91"/>
  <c r="B63" i="91" s="1"/>
  <c r="B48" i="91"/>
  <c r="B47" i="91"/>
  <c r="B46" i="91"/>
  <c r="B45" i="91"/>
  <c r="B44" i="91"/>
  <c r="A44" i="91"/>
  <c r="C43" i="91"/>
  <c r="H11" i="44" s="1"/>
  <c r="B42" i="91"/>
  <c r="B41" i="91"/>
  <c r="B40" i="91"/>
  <c r="B39" i="91"/>
  <c r="B38" i="91"/>
  <c r="A38" i="91"/>
  <c r="C37" i="91"/>
  <c r="B61" i="91" s="1"/>
  <c r="B36" i="91"/>
  <c r="B35" i="91"/>
  <c r="B34" i="91"/>
  <c r="B33" i="91"/>
  <c r="B32" i="91"/>
  <c r="A32" i="91"/>
  <c r="C31" i="91"/>
  <c r="F11" i="44" s="1"/>
  <c r="B30" i="91"/>
  <c r="B29" i="91"/>
  <c r="B28" i="91"/>
  <c r="B27" i="91"/>
  <c r="A27" i="91"/>
  <c r="C26" i="91"/>
  <c r="B59" i="91" s="1"/>
  <c r="B25" i="91"/>
  <c r="B24" i="91"/>
  <c r="B23" i="91"/>
  <c r="B22" i="91"/>
  <c r="B21" i="91"/>
  <c r="B20" i="91"/>
  <c r="A20" i="91"/>
  <c r="C19" i="91"/>
  <c r="D11" i="44" s="1"/>
  <c r="B18" i="91"/>
  <c r="B17" i="91"/>
  <c r="B16" i="91"/>
  <c r="B15" i="91"/>
  <c r="B14" i="91"/>
  <c r="A14" i="91"/>
  <c r="C13" i="91"/>
  <c r="B57" i="91" s="1"/>
  <c r="B12" i="91"/>
  <c r="B11" i="91"/>
  <c r="B10" i="91"/>
  <c r="B9" i="91"/>
  <c r="B8" i="91"/>
  <c r="B7" i="91"/>
  <c r="A7" i="91"/>
  <c r="F6" i="91"/>
  <c r="J5" i="91"/>
  <c r="C3" i="91"/>
  <c r="A3" i="91"/>
  <c r="L6" i="91" s="1"/>
  <c r="B60" i="90"/>
  <c r="C54" i="90"/>
  <c r="B64" i="90" s="1"/>
  <c r="B53" i="90"/>
  <c r="B52" i="90"/>
  <c r="B51" i="90"/>
  <c r="B50" i="90"/>
  <c r="A50" i="90"/>
  <c r="C49" i="90"/>
  <c r="B63" i="90" s="1"/>
  <c r="B48" i="90"/>
  <c r="B47" i="90"/>
  <c r="B46" i="90"/>
  <c r="B45" i="90"/>
  <c r="B44" i="90"/>
  <c r="A44" i="90"/>
  <c r="C43" i="90"/>
  <c r="H10" i="44" s="1"/>
  <c r="B42" i="90"/>
  <c r="B41" i="90"/>
  <c r="B40" i="90"/>
  <c r="B39" i="90"/>
  <c r="B38" i="90"/>
  <c r="A38" i="90"/>
  <c r="C37" i="90"/>
  <c r="B61" i="90" s="1"/>
  <c r="B36" i="90"/>
  <c r="B35" i="90"/>
  <c r="B34" i="90"/>
  <c r="B33" i="90"/>
  <c r="B32" i="90"/>
  <c r="A32" i="90"/>
  <c r="C31" i="90"/>
  <c r="F10" i="44" s="1"/>
  <c r="B30" i="90"/>
  <c r="B29" i="90"/>
  <c r="B28" i="90"/>
  <c r="B27" i="90"/>
  <c r="A27" i="90"/>
  <c r="C26" i="90"/>
  <c r="B59" i="90" s="1"/>
  <c r="B25" i="90"/>
  <c r="B24" i="90"/>
  <c r="B23" i="90"/>
  <c r="B22" i="90"/>
  <c r="B21" i="90"/>
  <c r="B20" i="90"/>
  <c r="A20" i="90"/>
  <c r="C19" i="90"/>
  <c r="D10" i="44" s="1"/>
  <c r="B18" i="90"/>
  <c r="B17" i="90"/>
  <c r="B16" i="90"/>
  <c r="B15" i="90"/>
  <c r="B14" i="90"/>
  <c r="A14" i="90"/>
  <c r="C13" i="90"/>
  <c r="B57" i="90" s="1"/>
  <c r="B12" i="90"/>
  <c r="B11" i="90"/>
  <c r="B10" i="90"/>
  <c r="B9" i="90"/>
  <c r="B8" i="90"/>
  <c r="B7" i="90"/>
  <c r="A7" i="90"/>
  <c r="F6" i="90"/>
  <c r="J5" i="90"/>
  <c r="C3" i="90"/>
  <c r="A3" i="90"/>
  <c r="L6" i="90" s="1"/>
  <c r="B60" i="89"/>
  <c r="B58" i="89"/>
  <c r="C54" i="89"/>
  <c r="B64" i="89" s="1"/>
  <c r="B53" i="89"/>
  <c r="B52" i="89"/>
  <c r="B51" i="89"/>
  <c r="B50" i="89"/>
  <c r="A50" i="89"/>
  <c r="C49" i="89"/>
  <c r="B63" i="89" s="1"/>
  <c r="B48" i="89"/>
  <c r="B47" i="89"/>
  <c r="B46" i="89"/>
  <c r="B45" i="89"/>
  <c r="B44" i="89"/>
  <c r="A44" i="89"/>
  <c r="C43" i="89"/>
  <c r="H9" i="44" s="1"/>
  <c r="B42" i="89"/>
  <c r="B41" i="89"/>
  <c r="B40" i="89"/>
  <c r="B39" i="89"/>
  <c r="B38" i="89"/>
  <c r="A38" i="89"/>
  <c r="C37" i="89"/>
  <c r="B61" i="89" s="1"/>
  <c r="B36" i="89"/>
  <c r="B35" i="89"/>
  <c r="B34" i="89"/>
  <c r="B33" i="89"/>
  <c r="B32" i="89"/>
  <c r="A32" i="89"/>
  <c r="C31" i="89"/>
  <c r="F9" i="44" s="1"/>
  <c r="B30" i="89"/>
  <c r="B29" i="89"/>
  <c r="B28" i="89"/>
  <c r="B27" i="89"/>
  <c r="A27" i="89"/>
  <c r="C26" i="89"/>
  <c r="B59" i="89" s="1"/>
  <c r="B25" i="89"/>
  <c r="B24" i="89"/>
  <c r="B23" i="89"/>
  <c r="B22" i="89"/>
  <c r="B21" i="89"/>
  <c r="B20" i="89"/>
  <c r="A20" i="89"/>
  <c r="C19" i="89"/>
  <c r="D9" i="44" s="1"/>
  <c r="B18" i="89"/>
  <c r="B17" i="89"/>
  <c r="B16" i="89"/>
  <c r="B15" i="89"/>
  <c r="B14" i="89"/>
  <c r="A14" i="89"/>
  <c r="C13" i="89"/>
  <c r="B57" i="89" s="1"/>
  <c r="B12" i="89"/>
  <c r="B11" i="89"/>
  <c r="B10" i="89"/>
  <c r="B9" i="89"/>
  <c r="B8" i="89"/>
  <c r="B7" i="89"/>
  <c r="A7" i="89"/>
  <c r="F6" i="89"/>
  <c r="J5" i="89"/>
  <c r="C3" i="89"/>
  <c r="A3" i="89"/>
  <c r="L6" i="89" s="1"/>
  <c r="C54" i="88"/>
  <c r="B64" i="88" s="1"/>
  <c r="B53" i="88"/>
  <c r="B52" i="88"/>
  <c r="B51" i="88"/>
  <c r="B50" i="88"/>
  <c r="A50" i="88"/>
  <c r="C49" i="88"/>
  <c r="B63" i="88" s="1"/>
  <c r="B48" i="88"/>
  <c r="B47" i="88"/>
  <c r="B46" i="88"/>
  <c r="B45" i="88"/>
  <c r="B44" i="88"/>
  <c r="A44" i="88"/>
  <c r="C43" i="88"/>
  <c r="H8" i="44" s="1"/>
  <c r="B42" i="88"/>
  <c r="B41" i="88"/>
  <c r="B40" i="88"/>
  <c r="B39" i="88"/>
  <c r="B38" i="88"/>
  <c r="A38" i="88"/>
  <c r="C37" i="88"/>
  <c r="B61" i="88" s="1"/>
  <c r="B36" i="88"/>
  <c r="B35" i="88"/>
  <c r="B34" i="88"/>
  <c r="B33" i="88"/>
  <c r="B32" i="88"/>
  <c r="A32" i="88"/>
  <c r="C31" i="88"/>
  <c r="F8" i="44" s="1"/>
  <c r="B30" i="88"/>
  <c r="B29" i="88"/>
  <c r="B28" i="88"/>
  <c r="B27" i="88"/>
  <c r="A27" i="88"/>
  <c r="C26" i="88"/>
  <c r="B59" i="88" s="1"/>
  <c r="B25" i="88"/>
  <c r="B24" i="88"/>
  <c r="B23" i="88"/>
  <c r="B22" i="88"/>
  <c r="B21" i="88"/>
  <c r="B20" i="88"/>
  <c r="A20" i="88"/>
  <c r="C19" i="88"/>
  <c r="D8" i="44" s="1"/>
  <c r="B18" i="88"/>
  <c r="B17" i="88"/>
  <c r="B16" i="88"/>
  <c r="B15" i="88"/>
  <c r="B14" i="88"/>
  <c r="A14" i="88"/>
  <c r="C13" i="88"/>
  <c r="B57" i="88" s="1"/>
  <c r="B65" i="88" s="1"/>
  <c r="K15" i="88" s="1"/>
  <c r="B12" i="88"/>
  <c r="B11" i="88"/>
  <c r="B10" i="88"/>
  <c r="B9" i="88"/>
  <c r="B8" i="88"/>
  <c r="B7" i="88"/>
  <c r="A7" i="88"/>
  <c r="F6" i="88"/>
  <c r="J5" i="88"/>
  <c r="C3" i="88"/>
  <c r="A3" i="88"/>
  <c r="L6" i="88" s="1"/>
  <c r="A3" i="87"/>
  <c r="G10" i="44" l="1"/>
  <c r="I11" i="44"/>
  <c r="D13" i="44"/>
  <c r="B61" i="99"/>
  <c r="I14" i="44"/>
  <c r="H15" i="44"/>
  <c r="B61" i="98"/>
  <c r="E16" i="44"/>
  <c r="D17" i="44"/>
  <c r="B64" i="102"/>
  <c r="J22" i="44"/>
  <c r="B63" i="102"/>
  <c r="I22" i="44"/>
  <c r="B62" i="102"/>
  <c r="H22" i="44"/>
  <c r="B61" i="102"/>
  <c r="G22" i="44"/>
  <c r="B60" i="102"/>
  <c r="F22" i="44"/>
  <c r="B59" i="102"/>
  <c r="E22" i="44"/>
  <c r="B58" i="102"/>
  <c r="D22" i="44"/>
  <c r="B57" i="102"/>
  <c r="C22" i="44"/>
  <c r="B64" i="101"/>
  <c r="J21" i="44"/>
  <c r="B63" i="101"/>
  <c r="I21" i="44"/>
  <c r="B62" i="101"/>
  <c r="H21" i="44"/>
  <c r="B61" i="101"/>
  <c r="G21" i="44"/>
  <c r="B60" i="101"/>
  <c r="F21" i="44"/>
  <c r="B59" i="101"/>
  <c r="E21" i="44"/>
  <c r="B58" i="101"/>
  <c r="D21" i="44"/>
  <c r="B57" i="101"/>
  <c r="C21" i="44"/>
  <c r="B64" i="100"/>
  <c r="J20" i="44"/>
  <c r="B63" i="100"/>
  <c r="I20" i="44"/>
  <c r="B62" i="100"/>
  <c r="B61" i="100"/>
  <c r="G20" i="44"/>
  <c r="B60" i="100"/>
  <c r="F20" i="44"/>
  <c r="B59" i="100"/>
  <c r="E20" i="44"/>
  <c r="B58" i="100"/>
  <c r="D20" i="44"/>
  <c r="B57" i="100"/>
  <c r="B65" i="100" s="1"/>
  <c r="K15" i="100" s="1"/>
  <c r="C20" i="44"/>
  <c r="B64" i="99"/>
  <c r="J19" i="44"/>
  <c r="B63" i="99"/>
  <c r="B62" i="99"/>
  <c r="H19" i="44"/>
  <c r="B60" i="99"/>
  <c r="F19" i="44"/>
  <c r="B59" i="99"/>
  <c r="E19" i="44"/>
  <c r="B58" i="99"/>
  <c r="D19" i="44"/>
  <c r="B57" i="99"/>
  <c r="B65" i="99" s="1"/>
  <c r="K15" i="99" s="1"/>
  <c r="C19" i="44"/>
  <c r="B64" i="98"/>
  <c r="J18" i="44"/>
  <c r="B63" i="98"/>
  <c r="B62" i="98"/>
  <c r="H18" i="44"/>
  <c r="B60" i="98"/>
  <c r="F18" i="44"/>
  <c r="B59" i="98"/>
  <c r="E18" i="44"/>
  <c r="B58" i="98"/>
  <c r="D18" i="44"/>
  <c r="B57" i="98"/>
  <c r="B65" i="98" s="1"/>
  <c r="K15" i="98" s="1"/>
  <c r="C18" i="44"/>
  <c r="J17" i="44"/>
  <c r="I17" i="44"/>
  <c r="H17" i="44"/>
  <c r="F17" i="44"/>
  <c r="E17" i="44"/>
  <c r="C17" i="44"/>
  <c r="J16" i="44"/>
  <c r="I16" i="44"/>
  <c r="H16" i="44"/>
  <c r="B61" i="96"/>
  <c r="F16" i="44"/>
  <c r="D16" i="44"/>
  <c r="C16" i="44"/>
  <c r="J15" i="44"/>
  <c r="B63" i="95"/>
  <c r="B61" i="95"/>
  <c r="F15" i="44"/>
  <c r="E15" i="44"/>
  <c r="D15" i="44"/>
  <c r="C15" i="44"/>
  <c r="J14" i="44"/>
  <c r="B62" i="94"/>
  <c r="G14" i="44"/>
  <c r="B60" i="94"/>
  <c r="E14" i="44"/>
  <c r="B58" i="94"/>
  <c r="C14" i="44"/>
  <c r="J13" i="44"/>
  <c r="I13" i="44"/>
  <c r="B62" i="93"/>
  <c r="G13" i="44"/>
  <c r="B60" i="93"/>
  <c r="E13" i="44"/>
  <c r="C13" i="44"/>
  <c r="J12" i="44"/>
  <c r="I12" i="44"/>
  <c r="B62" i="92"/>
  <c r="G12" i="44"/>
  <c r="B60" i="92"/>
  <c r="E12" i="44"/>
  <c r="B58" i="92"/>
  <c r="C12" i="44"/>
  <c r="J11" i="44"/>
  <c r="B62" i="91"/>
  <c r="G11" i="44"/>
  <c r="B60" i="91"/>
  <c r="E11" i="44"/>
  <c r="B58" i="91"/>
  <c r="C11" i="44"/>
  <c r="C10" i="44"/>
  <c r="B58" i="90"/>
  <c r="E10" i="44"/>
  <c r="B62" i="90"/>
  <c r="B65" i="90" s="1"/>
  <c r="K15" i="90" s="1"/>
  <c r="I10" i="44"/>
  <c r="J10" i="44"/>
  <c r="C9" i="44"/>
  <c r="E9" i="44"/>
  <c r="G9" i="44"/>
  <c r="B62" i="89"/>
  <c r="I9" i="44"/>
  <c r="J9" i="44"/>
  <c r="J8" i="44"/>
  <c r="I8" i="44"/>
  <c r="B62" i="88"/>
  <c r="G8" i="44"/>
  <c r="B60" i="88"/>
  <c r="E8" i="44"/>
  <c r="B58" i="88"/>
  <c r="C8" i="44"/>
  <c r="B65" i="101"/>
  <c r="K15" i="101" s="1"/>
  <c r="B65" i="102"/>
  <c r="K15" i="102" s="1"/>
  <c r="B65" i="91"/>
  <c r="K15" i="91" s="1"/>
  <c r="B65" i="93"/>
  <c r="K15" i="93" s="1"/>
  <c r="B65" i="89"/>
  <c r="K15" i="89" s="1"/>
  <c r="B53" i="87"/>
  <c r="B52" i="87"/>
  <c r="B51" i="87"/>
  <c r="B50" i="87"/>
  <c r="B48" i="87"/>
  <c r="B47" i="87"/>
  <c r="B46" i="87"/>
  <c r="B45" i="87"/>
  <c r="B44" i="87"/>
  <c r="B42" i="87"/>
  <c r="B41" i="87"/>
  <c r="B40" i="87"/>
  <c r="B39" i="87"/>
  <c r="B38" i="87"/>
  <c r="B36" i="87"/>
  <c r="B35" i="87"/>
  <c r="B34" i="87"/>
  <c r="B33" i="87"/>
  <c r="B32" i="87"/>
  <c r="B30" i="87"/>
  <c r="B29" i="87"/>
  <c r="B28" i="87"/>
  <c r="B27" i="87"/>
  <c r="B21" i="87"/>
  <c r="B25" i="87"/>
  <c r="B24" i="87"/>
  <c r="B23" i="87"/>
  <c r="B22" i="87"/>
  <c r="B20" i="87"/>
  <c r="B18" i="87"/>
  <c r="B17" i="87"/>
  <c r="B16" i="87"/>
  <c r="B15" i="87"/>
  <c r="B14" i="87"/>
  <c r="B12" i="87"/>
  <c r="B11" i="87"/>
  <c r="B10" i="87"/>
  <c r="B9" i="87"/>
  <c r="B8" i="87"/>
  <c r="B7" i="87"/>
  <c r="A7" i="87" l="1"/>
  <c r="C43" i="87" l="1"/>
  <c r="K16" i="44" l="1"/>
  <c r="L16" i="44" s="1"/>
  <c r="K22" i="44"/>
  <c r="L22" i="44" s="1"/>
  <c r="K20" i="44"/>
  <c r="L20" i="44" s="1"/>
  <c r="K19" i="44"/>
  <c r="L19" i="44" s="1"/>
  <c r="K17" i="44"/>
  <c r="L17" i="44" s="1"/>
  <c r="K14" i="44"/>
  <c r="L14" i="44" s="1"/>
  <c r="K13" i="44"/>
  <c r="L13" i="44" s="1"/>
  <c r="K11" i="44"/>
  <c r="L11" i="44" s="1"/>
  <c r="K10" i="44"/>
  <c r="L10" i="44" s="1"/>
  <c r="K8" i="44"/>
  <c r="L8" i="44" s="1"/>
  <c r="K9" i="44"/>
  <c r="L9" i="44" s="1"/>
  <c r="K12" i="44"/>
  <c r="L12" i="44" s="1"/>
  <c r="K15" i="44"/>
  <c r="L15" i="44" s="1"/>
  <c r="K18" i="44"/>
  <c r="L18" i="44" s="1"/>
  <c r="K21" i="44"/>
  <c r="L21" i="44" s="1"/>
  <c r="J6" i="44"/>
  <c r="I6" i="44"/>
  <c r="H6" i="44"/>
  <c r="G6" i="44"/>
  <c r="F6" i="44"/>
  <c r="E6" i="44"/>
  <c r="D6" i="44"/>
  <c r="C6" i="44"/>
  <c r="C2" i="44"/>
  <c r="B3" i="87" l="1"/>
  <c r="F4" i="87" s="1"/>
  <c r="C54" i="87"/>
  <c r="A50" i="87"/>
  <c r="A44" i="87"/>
  <c r="C49" i="87"/>
  <c r="C37" i="87"/>
  <c r="H7" i="44"/>
  <c r="H23" i="44" s="1"/>
  <c r="H24" i="44" s="1"/>
  <c r="A38" i="87"/>
  <c r="A32" i="87"/>
  <c r="C31" i="87"/>
  <c r="A27" i="87"/>
  <c r="C26" i="87"/>
  <c r="C19" i="87"/>
  <c r="D7" i="44" s="1"/>
  <c r="D23" i="44" s="1"/>
  <c r="D24" i="44" s="1"/>
  <c r="A20" i="87"/>
  <c r="C13" i="87"/>
  <c r="B58" i="87" l="1"/>
  <c r="B63" i="87"/>
  <c r="I7" i="44"/>
  <c r="I23" i="44" s="1"/>
  <c r="I24" i="44" s="1"/>
  <c r="B64" i="87"/>
  <c r="J7" i="44"/>
  <c r="J23" i="44" s="1"/>
  <c r="J24" i="44" s="1"/>
  <c r="B62" i="87"/>
  <c r="B60" i="87"/>
  <c r="F7" i="44"/>
  <c r="F23" i="44" s="1"/>
  <c r="F24" i="44" s="1"/>
  <c r="B61" i="87"/>
  <c r="G7" i="44"/>
  <c r="G23" i="44" s="1"/>
  <c r="G24" i="44" s="1"/>
  <c r="B59" i="87"/>
  <c r="E7" i="44"/>
  <c r="E23" i="44" s="1"/>
  <c r="E24" i="44" s="1"/>
  <c r="B57" i="87"/>
  <c r="B65" i="87" s="1"/>
  <c r="C7" i="44"/>
  <c r="K15" i="87" l="1"/>
  <c r="K7" i="44"/>
  <c r="L7" i="44" s="1"/>
  <c r="C23" i="44"/>
  <c r="C24" i="44" s="1"/>
  <c r="A14" i="87"/>
  <c r="K23" i="44" l="1"/>
  <c r="C33" i="44"/>
  <c r="C31" i="44"/>
  <c r="C29" i="44"/>
  <c r="C32" i="44"/>
  <c r="A1" i="2"/>
  <c r="T5" i="44"/>
  <c r="O5" i="44"/>
  <c r="S4" i="44"/>
  <c r="F6" i="87"/>
  <c r="J5" i="87"/>
  <c r="C3" i="87"/>
  <c r="L6" i="87"/>
  <c r="K24" i="44" l="1"/>
  <c r="L23" i="44"/>
  <c r="A1" i="99"/>
  <c r="A1" i="95"/>
  <c r="A1" i="100"/>
  <c r="A1" i="92"/>
  <c r="A1" i="88"/>
  <c r="A1" i="96"/>
  <c r="A1" i="93"/>
  <c r="A1" i="101"/>
  <c r="A1" i="89"/>
  <c r="A1" i="102"/>
  <c r="A1" i="94"/>
  <c r="A1" i="97"/>
  <c r="A1" i="90"/>
  <c r="A1" i="91"/>
  <c r="A1" i="98"/>
  <c r="AA8" i="44"/>
  <c r="A1" i="87"/>
  <c r="N3" i="44"/>
  <c r="B3" i="44" l="1"/>
  <c r="K3" i="44"/>
  <c r="B22" i="44"/>
  <c r="B21" i="44"/>
  <c r="B20" i="44"/>
  <c r="B19" i="44"/>
  <c r="B18" i="44"/>
  <c r="B17" i="44"/>
  <c r="B16" i="44"/>
  <c r="B15" i="44"/>
  <c r="B14" i="44"/>
  <c r="B13" i="44"/>
  <c r="B12" i="44"/>
  <c r="B11" i="44"/>
  <c r="B10" i="44"/>
  <c r="B9" i="44"/>
  <c r="B8" i="44"/>
  <c r="B7" i="44"/>
</calcChain>
</file>

<file path=xl/sharedStrings.xml><?xml version="1.0" encoding="utf-8"?>
<sst xmlns="http://schemas.openxmlformats.org/spreadsheetml/2006/main" count="696" uniqueCount="105">
  <si>
    <t>Овладение универсальными учебными познавательными действиями</t>
  </si>
  <si>
    <t>Овладение универсальными учебными коммуникативными действиями</t>
  </si>
  <si>
    <t>Овладение универсальными учебными регулятивными действиями</t>
  </si>
  <si>
    <t>Балл</t>
  </si>
  <si>
    <t>Дата заполнения</t>
  </si>
  <si>
    <t>Класс</t>
  </si>
  <si>
    <t>№</t>
  </si>
  <si>
    <t>ФИ учащегося</t>
  </si>
  <si>
    <t>Качество проявляется ситуативно, но чаще да, чем нет.</t>
  </si>
  <si>
    <t>Качество проявляется иногда, чаще нет, чем да.</t>
  </si>
  <si>
    <t>Качество проявляется редко, чаще случайно.</t>
  </si>
  <si>
    <t>Качество не проявляется.</t>
  </si>
  <si>
    <t>Показатели/качества</t>
  </si>
  <si>
    <t>Шкала оценивания:</t>
  </si>
  <si>
    <t>класса</t>
  </si>
  <si>
    <t>Учебный год</t>
  </si>
  <si>
    <t>Средний балл</t>
  </si>
  <si>
    <t xml:space="preserve"> </t>
  </si>
  <si>
    <t>Общий средний балл</t>
  </si>
  <si>
    <t>ученик(ца)</t>
  </si>
  <si>
    <t>Здесь можно корректировать название мониторинга, 
формулировки результатов/действий/показателей</t>
  </si>
  <si>
    <t>Направление воспитательной деятельности</t>
  </si>
  <si>
    <t>Гражданское воспитание</t>
  </si>
  <si>
    <t>Духовно-нравственное воспитание</t>
  </si>
  <si>
    <t>Трудовое воспитание</t>
  </si>
  <si>
    <t>Экологическое воспитание</t>
  </si>
  <si>
    <t>Ценность научного познания</t>
  </si>
  <si>
    <t>Средний балл по направлению "Гражданское воспитание"</t>
  </si>
  <si>
    <t>Патриотическое воспитание</t>
  </si>
  <si>
    <t>Средний балл по направлению "Патриотическое воспитание"</t>
  </si>
  <si>
    <t>Средний балл по направлению "Духовно-нравственное воспитание"</t>
  </si>
  <si>
    <t>Средний балл по направлению "Эстетическое воспитание"</t>
  </si>
  <si>
    <t>Средний балл по направлению "Физическое воспитание"</t>
  </si>
  <si>
    <t>Физическое воспитание, формирование культуры здоровья и эмоционального благополучия (далее - Физическое воспитание)</t>
  </si>
  <si>
    <t>Средний балл по направлению "Трудовое воспитание"</t>
  </si>
  <si>
    <t>Средний балл по направлению "Ценность научного познания"</t>
  </si>
  <si>
    <t>Духовно-нравственное</t>
  </si>
  <si>
    <t>Эстетическое</t>
  </si>
  <si>
    <t xml:space="preserve">Гражданское </t>
  </si>
  <si>
    <t xml:space="preserve">Патриотическое </t>
  </si>
  <si>
    <t>Физическое</t>
  </si>
  <si>
    <t>Трудовое</t>
  </si>
  <si>
    <t>Экологическое</t>
  </si>
  <si>
    <t>Общий средний балл  -</t>
  </si>
  <si>
    <t>Средний балл по направлению "Экологическое воспитание"</t>
  </si>
  <si>
    <t>Мониторинг личностных результатов обучающихся (ООО)</t>
  </si>
  <si>
    <t xml:space="preserve">Средний балл по классу </t>
  </si>
  <si>
    <r>
      <rPr>
        <b/>
        <sz val="11"/>
        <color theme="1"/>
        <rFont val="Times New Roman"/>
        <family val="1"/>
        <charset val="204"/>
      </rPr>
      <t>Определение уровня сформированности результата:</t>
    </r>
    <r>
      <rPr>
        <sz val="11"/>
        <color theme="1"/>
        <rFont val="Times New Roman"/>
        <family val="1"/>
        <charset val="204"/>
      </rPr>
      <t xml:space="preserve">
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  </r>
  </si>
  <si>
    <t>Определение уровня сформированности результата:</t>
  </si>
  <si>
    <t>Качество сформировано, проявляется в любой соответствующей ситуации без напоминания и помощи.</t>
  </si>
  <si>
    <t xml:space="preserve">Качество проявляется практически постоянно, иногда требуется напоминание и помощь. </t>
  </si>
  <si>
    <t>Качество сформировано                       
Качество проявляется постоянно       
Качество проявляется ситуативно      
Качество проявляется иногда
Качество проявляется редко
Качество не проявляется</t>
  </si>
  <si>
    <t>5
4
3
2
1
0</t>
  </si>
  <si>
    <t>Эстетическое воспитание</t>
  </si>
  <si>
    <t>Уважаемый классный руководитель! 
С целью определения уровня сформированности личностных результатов обучающихся просим Вас на основании наблюдения за учащимся в различных ситуациях оценить наличие или отсутствие у него  того или иного показателя/качества по следующей шкале:</t>
  </si>
  <si>
    <t>Уровень</t>
  </si>
  <si>
    <t>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</si>
  <si>
    <t>Критический уровень</t>
  </si>
  <si>
    <t>Уровень ниже среднего</t>
  </si>
  <si>
    <t>Средний</t>
  </si>
  <si>
    <t>Повышенный</t>
  </si>
  <si>
    <t>Высокий</t>
  </si>
  <si>
    <t xml:space="preserve">Уровень сфомированности результатов по направлениям 
воспитательной деятельности </t>
  </si>
  <si>
    <t>Количество обучающихся по уровням сформированности результата</t>
  </si>
  <si>
    <t>Мониторинг личностных результатов</t>
  </si>
  <si>
    <t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t>
  </si>
  <si>
    <t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t>
  </si>
  <si>
    <t xml:space="preserve">Проявляет уважение к государственным символам России, праздникам. </t>
  </si>
  <si>
    <t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t>
  </si>
  <si>
    <t>Выражает неприятие любой дискриминации граждан, проявлений экстремизма, терроризма, коррупции в обществе.</t>
  </si>
  <si>
    <t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t>
  </si>
  <si>
    <t>Сознаёт свою национальную, этническую принадлежность, любит свой народ, его традиции, культуру.</t>
  </si>
  <si>
    <t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t>
  </si>
  <si>
    <t>Проявляет интерес к познанию родного языка, истории и культуры своего края, своего народа, других народов России.</t>
  </si>
  <si>
    <t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t>
  </si>
  <si>
    <t>Принимает участие в мероприятиях патриотической направленности.</t>
  </si>
  <si>
    <t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t>
  </si>
  <si>
    <t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t>
  </si>
  <si>
    <t>Выражает неприятие антигуманных и асоциальных поступков, поведения, противоречащих традиционным в России духовно-нравственным нормам и ценностям.</t>
  </si>
  <si>
    <t>Проявляет интерес к чтению, к родному языку, русскому языку и литературе как части духовной культуры своего народа, российского общества.</t>
  </si>
  <si>
    <t>Выражает понимание ценности отечественного и мирового искусства, народных традиций и народного творчества в искусстве.</t>
  </si>
  <si>
    <t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t>
  </si>
  <si>
    <t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t>
  </si>
  <si>
    <t>Ориентирован на самовыражение в разных видах искусства, в художественном творчестве.</t>
  </si>
  <si>
    <t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t>
  </si>
  <si>
    <t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t>
  </si>
  <si>
    <t>Умеет осознавать физическое и эмоциональное состояние (своё и других людей), стремится управлять собственным эмоциональным состоянием.</t>
  </si>
  <si>
    <t>Способен адаптироваться к меняющимся социальным, информационным   и природным условиям, стрессовым ситуациям.</t>
  </si>
  <si>
    <t>Уважает труд, результаты своего труда, труда других людей.</t>
  </si>
  <si>
    <t>Проявляет интерес к практическому изучению профессий и труда различного рода, в том числе на основе применения предметных знаний.</t>
  </si>
  <si>
    <t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t>
  </si>
  <si>
    <t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t>
  </si>
  <si>
    <t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t>
  </si>
  <si>
    <t>Понимает значение и глобальный характер экологических проблем, путей их решения, значение экологической культуры человека, общества.</t>
  </si>
  <si>
    <t>Выражает активное неприятие действий, приносящих вред природе.</t>
  </si>
  <si>
    <t>Сознаёт свою ответственность как гражданина и потребителя в условиях взаимосвязи природной, технологической и социальной сред.</t>
  </si>
  <si>
    <t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t>
  </si>
  <si>
    <t>Участвует в   практической   деятельности   экологической, природоохранной направленности.</t>
  </si>
  <si>
    <t>Выражает познавательные интересы в разных предметных областях с учётом индивидуальных интересов, способностей, достижений.</t>
  </si>
  <si>
    <t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t>
  </si>
  <si>
    <t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t>
  </si>
  <si>
    <t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t>
  </si>
  <si>
    <t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t>
  </si>
  <si>
    <t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t>
  </si>
  <si>
    <t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</si>
</sst>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General;\ General;"/>
    <numFmt numFmtId="165" formatCode="dd/mm/yyyy;\ General;General;"/>
    <numFmt numFmtId="166" formatCode="0.0"/>
    <numFmt numFmtId="167" formatCode="dd/mm/yyyy;General;General"/>
    <numFmt numFmtId="168" formatCode="General;General"/>
  </numFmts>
  <fonts count="29" x14ac:knownFonts="1">
    <font>
      <sz val="11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rgb="FF0070C0"/>
      <name val="Times New Roman"/>
      <family val="1"/>
      <charset val="204"/>
    </font>
    <font>
      <sz val="11"/>
      <color rgb="FF0070C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12"/>
      <color rgb="FF002060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10.5"/>
      <color rgb="FF002060"/>
      <name val="Times New Roman"/>
      <family val="1"/>
      <charset val="204"/>
    </font>
    <font>
      <sz val="14"/>
      <color rgb="FFC00000"/>
      <name val="Times New Roman"/>
      <family val="2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206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9">
    <xf numFmtId="0" fontId="0" fillId="0" borderId="0" xfId="0"/>
    <xf numFmtId="0" fontId="3" fillId="0" borderId="0" xfId="0" applyFont="1" applyAlignment="1" applyProtection="1">
      <alignment horizontal="center"/>
    </xf>
    <xf numFmtId="0" fontId="3" fillId="2" borderId="2" xfId="0" applyFont="1" applyFill="1" applyBorder="1" applyAlignment="1" applyProtection="1">
      <alignment horizontal="center"/>
      <protection locked="0"/>
    </xf>
    <xf numFmtId="0" fontId="3" fillId="3" borderId="1" xfId="0" applyFont="1" applyFill="1" applyBorder="1" applyAlignment="1" applyProtection="1">
      <alignment horizontal="left"/>
      <protection locked="0"/>
    </xf>
    <xf numFmtId="0" fontId="10" fillId="0" borderId="0" xfId="0" applyFont="1" applyFill="1" applyAlignment="1" applyProtection="1">
      <alignment vertical="top" wrapText="1"/>
    </xf>
    <xf numFmtId="0" fontId="0" fillId="0" borderId="0" xfId="0" applyProtection="1"/>
    <xf numFmtId="0" fontId="6" fillId="0" borderId="0" xfId="0" applyFont="1" applyAlignment="1" applyProtection="1">
      <alignment horizontal="center" vertical="top"/>
    </xf>
    <xf numFmtId="165" fontId="12" fillId="3" borderId="2" xfId="0" applyNumberFormat="1" applyFont="1" applyFill="1" applyBorder="1" applyAlignment="1" applyProtection="1">
      <alignment horizontal="center" vertical="center"/>
    </xf>
    <xf numFmtId="164" fontId="14" fillId="0" borderId="0" xfId="0" applyNumberFormat="1" applyFont="1" applyFill="1" applyBorder="1" applyAlignment="1" applyProtection="1">
      <alignment vertical="center"/>
    </xf>
    <xf numFmtId="165" fontId="16" fillId="0" borderId="0" xfId="0" applyNumberFormat="1" applyFont="1" applyFill="1" applyBorder="1" applyAlignment="1" applyProtection="1">
      <alignment horizontal="center" vertical="top"/>
    </xf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4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15" fillId="0" borderId="0" xfId="0" applyFont="1" applyAlignment="1" applyProtection="1">
      <alignment vertical="top" wrapText="1"/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5" fillId="0" borderId="0" xfId="0" applyFont="1" applyAlignment="1" applyProtection="1">
      <alignment vertical="top"/>
      <protection locked="0"/>
    </xf>
    <xf numFmtId="0" fontId="13" fillId="0" borderId="0" xfId="0" applyFont="1" applyAlignment="1" applyProtection="1">
      <alignment horizontal="center" vertical="top"/>
      <protection locked="0"/>
    </xf>
    <xf numFmtId="0" fontId="15" fillId="0" borderId="0" xfId="0" applyFont="1" applyBorder="1" applyAlignment="1" applyProtection="1">
      <alignment vertical="top"/>
      <protection locked="0"/>
    </xf>
    <xf numFmtId="0" fontId="13" fillId="0" borderId="0" xfId="0" applyFont="1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left" vertical="top"/>
      <protection locked="0"/>
    </xf>
    <xf numFmtId="164" fontId="14" fillId="0" borderId="0" xfId="0" applyNumberFormat="1" applyFont="1" applyFill="1" applyBorder="1" applyAlignment="1" applyProtection="1">
      <alignment horizontal="center" vertical="top"/>
    </xf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vertical="top"/>
    </xf>
    <xf numFmtId="0" fontId="4" fillId="0" borderId="0" xfId="0" applyFont="1" applyFill="1" applyAlignment="1" applyProtection="1"/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right"/>
    </xf>
    <xf numFmtId="0" fontId="5" fillId="0" borderId="0" xfId="0" applyFont="1" applyAlignment="1" applyProtection="1">
      <alignment horizontal="center"/>
    </xf>
    <xf numFmtId="0" fontId="6" fillId="0" borderId="0" xfId="0" applyFont="1" applyAlignment="1" applyProtection="1">
      <alignment vertical="top"/>
    </xf>
    <xf numFmtId="0" fontId="7" fillId="0" borderId="0" xfId="0" applyFont="1" applyAlignment="1" applyProtection="1">
      <alignment horizontal="left"/>
    </xf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0" fontId="3" fillId="3" borderId="1" xfId="0" applyFont="1" applyFill="1" applyBorder="1" applyAlignment="1" applyProtection="1">
      <alignment horizontal="center"/>
    </xf>
    <xf numFmtId="0" fontId="0" fillId="0" borderId="0" xfId="0" applyFill="1" applyProtection="1"/>
    <xf numFmtId="0" fontId="9" fillId="0" borderId="0" xfId="0" applyFont="1" applyAlignment="1" applyProtection="1">
      <alignment horizontal="center"/>
    </xf>
    <xf numFmtId="0" fontId="0" fillId="0" borderId="0" xfId="0" applyFill="1" applyBorder="1" applyProtection="1"/>
    <xf numFmtId="0" fontId="3" fillId="0" borderId="0" xfId="0" applyFont="1" applyFill="1" applyBorder="1" applyAlignment="1" applyProtection="1">
      <alignment horizontal="left"/>
    </xf>
    <xf numFmtId="0" fontId="15" fillId="0" borderId="0" xfId="0" applyFont="1" applyAlignment="1" applyProtection="1">
      <alignment vertical="top"/>
    </xf>
    <xf numFmtId="0" fontId="13" fillId="0" borderId="0" xfId="0" applyFont="1" applyAlignment="1" applyProtection="1">
      <alignment horizontal="center" vertical="top"/>
    </xf>
    <xf numFmtId="0" fontId="15" fillId="0" borderId="0" xfId="0" applyFont="1" applyBorder="1" applyAlignment="1" applyProtection="1">
      <alignment vertical="top"/>
    </xf>
    <xf numFmtId="0" fontId="13" fillId="0" borderId="0" xfId="0" applyFont="1" applyBorder="1" applyAlignment="1" applyProtection="1">
      <alignment horizontal="center" vertical="top"/>
    </xf>
    <xf numFmtId="166" fontId="0" fillId="0" borderId="0" xfId="0" applyNumberFormat="1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0" fontId="21" fillId="0" borderId="1" xfId="0" applyFont="1" applyBorder="1" applyAlignment="1" applyProtection="1">
      <alignment vertical="top" wrapText="1"/>
    </xf>
    <xf numFmtId="0" fontId="15" fillId="0" borderId="0" xfId="0" applyFont="1" applyAlignment="1" applyProtection="1">
      <alignment vertical="top" wrapText="1"/>
    </xf>
    <xf numFmtId="0" fontId="13" fillId="0" borderId="0" xfId="0" applyFont="1" applyAlignment="1" applyProtection="1">
      <alignment vertical="top" wrapText="1"/>
    </xf>
    <xf numFmtId="166" fontId="11" fillId="0" borderId="0" xfId="0" applyNumberFormat="1" applyFont="1" applyAlignment="1" applyProtection="1">
      <alignment horizontal="left"/>
    </xf>
    <xf numFmtId="0" fontId="15" fillId="0" borderId="0" xfId="0" applyFont="1" applyFill="1" applyBorder="1" applyAlignment="1" applyProtection="1">
      <alignment wrapText="1"/>
    </xf>
    <xf numFmtId="0" fontId="13" fillId="0" borderId="0" xfId="0" applyFont="1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/>
    <xf numFmtId="0" fontId="1" fillId="0" borderId="0" xfId="0" applyFont="1" applyAlignment="1" applyProtection="1"/>
    <xf numFmtId="0" fontId="13" fillId="0" borderId="0" xfId="0" applyFont="1" applyAlignment="1" applyProtection="1"/>
    <xf numFmtId="0" fontId="1" fillId="0" borderId="0" xfId="0" applyFont="1" applyAlignment="1" applyProtection="1">
      <alignment horizontal="right"/>
    </xf>
    <xf numFmtId="0" fontId="18" fillId="0" borderId="0" xfId="0" applyFont="1" applyAlignment="1" applyProtection="1">
      <alignment vertical="center"/>
    </xf>
    <xf numFmtId="0" fontId="18" fillId="0" borderId="0" xfId="0" applyFont="1" applyAlignment="1" applyProtection="1">
      <alignment vertical="top" wrapText="1"/>
    </xf>
    <xf numFmtId="164" fontId="0" fillId="3" borderId="2" xfId="0" applyNumberFormat="1" applyFill="1" applyBorder="1" applyAlignment="1" applyProtection="1">
      <alignment horizontal="center" vertical="top"/>
    </xf>
    <xf numFmtId="0" fontId="10" fillId="0" borderId="0" xfId="0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left"/>
    </xf>
    <xf numFmtId="164" fontId="19" fillId="0" borderId="0" xfId="0" applyNumberFormat="1" applyFont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10" fillId="0" borderId="2" xfId="0" applyFont="1" applyBorder="1" applyAlignment="1" applyProtection="1">
      <alignment horizontal="center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3" fillId="0" borderId="0" xfId="0" applyFont="1" applyAlignment="1" applyProtection="1">
      <alignment vertical="top" wrapText="1"/>
    </xf>
    <xf numFmtId="0" fontId="11" fillId="0" borderId="0" xfId="0" applyFont="1" applyAlignment="1" applyProtection="1"/>
    <xf numFmtId="0" fontId="3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vertical="top"/>
    </xf>
    <xf numFmtId="0" fontId="15" fillId="0" borderId="0" xfId="0" applyFont="1" applyBorder="1" applyAlignment="1" applyProtection="1">
      <alignment vertical="top" wrapText="1"/>
    </xf>
    <xf numFmtId="0" fontId="0" fillId="0" borderId="0" xfId="0" applyBorder="1" applyProtection="1"/>
    <xf numFmtId="0" fontId="1" fillId="0" borderId="0" xfId="0" applyFont="1" applyAlignment="1" applyProtection="1">
      <alignment vertical="top"/>
    </xf>
    <xf numFmtId="164" fontId="3" fillId="4" borderId="2" xfId="0" applyNumberFormat="1" applyFont="1" applyFill="1" applyBorder="1" applyAlignment="1" applyProtection="1">
      <alignment horizontal="center" vertical="center"/>
    </xf>
    <xf numFmtId="0" fontId="21" fillId="0" borderId="9" xfId="0" applyFont="1" applyBorder="1" applyAlignment="1" applyProtection="1">
      <alignment vertical="top" wrapText="1"/>
    </xf>
    <xf numFmtId="165" fontId="10" fillId="0" borderId="2" xfId="0" applyNumberFormat="1" applyFont="1" applyFill="1" applyBorder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9" fillId="0" borderId="0" xfId="0" applyFont="1" applyProtection="1">
      <protection locked="0"/>
    </xf>
    <xf numFmtId="0" fontId="9" fillId="0" borderId="0" xfId="0" applyFont="1" applyAlignment="1" applyProtection="1">
      <alignment horizontal="right"/>
      <protection locked="0"/>
    </xf>
    <xf numFmtId="166" fontId="3" fillId="2" borderId="1" xfId="0" applyNumberFormat="1" applyFont="1" applyFill="1" applyBorder="1" applyAlignment="1" applyProtection="1">
      <alignment horizontal="center" vertical="top" wrapText="1"/>
      <protection locked="0"/>
    </xf>
    <xf numFmtId="166" fontId="11" fillId="5" borderId="1" xfId="0" applyNumberFormat="1" applyFont="1" applyFill="1" applyBorder="1" applyAlignment="1" applyProtection="1">
      <alignment horizontal="center" vertical="top" wrapText="1"/>
    </xf>
    <xf numFmtId="0" fontId="3" fillId="2" borderId="1" xfId="0" applyFont="1" applyFill="1" applyBorder="1" applyAlignment="1" applyProtection="1">
      <alignment horizontal="center" vertical="top" wrapText="1"/>
    </xf>
    <xf numFmtId="0" fontId="11" fillId="2" borderId="0" xfId="0" applyFont="1" applyFill="1" applyAlignment="1" applyProtection="1">
      <alignment horizontal="left" vertical="top" wrapText="1"/>
    </xf>
    <xf numFmtId="166" fontId="0" fillId="2" borderId="0" xfId="0" applyNumberFormat="1" applyFill="1" applyAlignment="1" applyProtection="1">
      <alignment horizontal="left" vertical="top"/>
    </xf>
    <xf numFmtId="0" fontId="19" fillId="0" borderId="0" xfId="0" applyFont="1" applyFill="1" applyAlignment="1" applyProtection="1"/>
    <xf numFmtId="0" fontId="19" fillId="0" borderId="0" xfId="0" applyFont="1" applyFill="1" applyAlignment="1" applyProtection="1">
      <alignment horizontal="right"/>
    </xf>
    <xf numFmtId="0" fontId="6" fillId="0" borderId="0" xfId="0" applyFont="1" applyFill="1" applyAlignment="1" applyProtection="1">
      <alignment horizontal="center" vertical="top"/>
    </xf>
    <xf numFmtId="166" fontId="0" fillId="0" borderId="0" xfId="0" applyNumberFormat="1" applyFill="1" applyProtection="1"/>
    <xf numFmtId="166" fontId="11" fillId="0" borderId="0" xfId="0" applyNumberFormat="1" applyFont="1" applyAlignment="1" applyProtection="1">
      <alignment horizontal="center" vertical="center"/>
    </xf>
    <xf numFmtId="0" fontId="11" fillId="0" borderId="1" xfId="0" applyFont="1" applyBorder="1" applyAlignment="1" applyProtection="1">
      <alignment horizontal="center" vertical="top"/>
    </xf>
    <xf numFmtId="0" fontId="3" fillId="0" borderId="1" xfId="0" applyFont="1" applyBorder="1" applyAlignment="1" applyProtection="1">
      <alignment vertical="top"/>
    </xf>
    <xf numFmtId="0" fontId="3" fillId="0" borderId="1" xfId="0" applyFont="1" applyBorder="1" applyAlignment="1" applyProtection="1">
      <alignment horizontal="right" vertical="top"/>
    </xf>
    <xf numFmtId="0" fontId="0" fillId="0" borderId="1" xfId="0" applyBorder="1" applyAlignment="1" applyProtection="1">
      <alignment vertical="top"/>
    </xf>
    <xf numFmtId="0" fontId="10" fillId="0" borderId="0" xfId="0" applyFont="1" applyFill="1" applyProtection="1"/>
    <xf numFmtId="0" fontId="26" fillId="0" borderId="0" xfId="0" applyFont="1" applyFill="1" applyAlignment="1" applyProtection="1">
      <alignment vertical="top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0" fontId="25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center"/>
    </xf>
    <xf numFmtId="168" fontId="7" fillId="0" borderId="4" xfId="0" applyNumberFormat="1" applyFont="1" applyFill="1" applyBorder="1" applyAlignment="1" applyProtection="1">
      <alignment horizontal="left" vertical="center"/>
    </xf>
    <xf numFmtId="167" fontId="3" fillId="0" borderId="0" xfId="0" applyNumberFormat="1" applyFont="1" applyFill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 vertical="top"/>
    </xf>
    <xf numFmtId="1" fontId="0" fillId="0" borderId="0" xfId="0" applyNumberFormat="1" applyFill="1" applyProtection="1"/>
    <xf numFmtId="1" fontId="1" fillId="0" borderId="0" xfId="0" applyNumberFormat="1" applyFont="1" applyAlignment="1">
      <alignment vertical="center"/>
    </xf>
    <xf numFmtId="0" fontId="7" fillId="0" borderId="7" xfId="0" applyFont="1" applyFill="1" applyBorder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top" wrapText="1"/>
    </xf>
    <xf numFmtId="0" fontId="7" fillId="3" borderId="7" xfId="0" applyFont="1" applyFill="1" applyBorder="1" applyAlignment="1" applyProtection="1">
      <alignment horizontal="center" vertical="top" wrapText="1"/>
    </xf>
    <xf numFmtId="0" fontId="7" fillId="2" borderId="1" xfId="0" applyFont="1" applyFill="1" applyBorder="1" applyAlignment="1" applyProtection="1">
      <alignment horizontal="center" vertical="top"/>
    </xf>
    <xf numFmtId="0" fontId="7" fillId="2" borderId="1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0" fontId="25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center" wrapText="1"/>
    </xf>
    <xf numFmtId="0" fontId="3" fillId="0" borderId="0" xfId="0" applyFont="1" applyAlignment="1" applyProtection="1">
      <alignment horizontal="center" wrapText="1"/>
    </xf>
    <xf numFmtId="0" fontId="0" fillId="0" borderId="0" xfId="0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left"/>
      <protection locked="0"/>
    </xf>
    <xf numFmtId="0" fontId="6" fillId="0" borderId="0" xfId="0" applyFont="1" applyAlignment="1" applyProtection="1">
      <alignment horizontal="center" vertical="top"/>
    </xf>
    <xf numFmtId="0" fontId="20" fillId="2" borderId="2" xfId="0" applyFont="1" applyFill="1" applyBorder="1" applyAlignment="1" applyProtection="1">
      <alignment horizontal="center"/>
      <protection locked="0"/>
    </xf>
    <xf numFmtId="14" fontId="3" fillId="2" borderId="2" xfId="0" applyNumberFormat="1" applyFont="1" applyFill="1" applyBorder="1" applyAlignment="1" applyProtection="1">
      <alignment horizontal="center"/>
      <protection locked="0"/>
    </xf>
    <xf numFmtId="164" fontId="0" fillId="0" borderId="0" xfId="0" applyNumberFormat="1" applyFill="1" applyAlignment="1" applyProtection="1">
      <alignment horizontal="right"/>
    </xf>
    <xf numFmtId="0" fontId="7" fillId="3" borderId="1" xfId="0" applyFont="1" applyFill="1" applyBorder="1" applyAlignment="1" applyProtection="1">
      <alignment horizontal="center"/>
    </xf>
    <xf numFmtId="166" fontId="1" fillId="0" borderId="1" xfId="0" applyNumberFormat="1" applyFont="1" applyFill="1" applyBorder="1" applyAlignment="1" applyProtection="1">
      <alignment horizontal="center" vertical="center"/>
    </xf>
    <xf numFmtId="2" fontId="1" fillId="3" borderId="1" xfId="0" applyNumberFormat="1" applyFont="1" applyFill="1" applyBorder="1" applyAlignment="1" applyProtection="1">
      <alignment horizontal="center" vertical="center"/>
    </xf>
    <xf numFmtId="166" fontId="19" fillId="3" borderId="1" xfId="0" applyNumberFormat="1" applyFont="1" applyFill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17" fillId="0" borderId="0" xfId="0" applyFont="1" applyFill="1" applyBorder="1" applyAlignment="1" applyProtection="1">
      <alignment horizontal="center" vertical="top" wrapText="1"/>
    </xf>
    <xf numFmtId="0" fontId="4" fillId="0" borderId="0" xfId="0" applyFont="1" applyFill="1" applyAlignment="1" applyProtection="1">
      <alignment horizontal="center"/>
    </xf>
    <xf numFmtId="0" fontId="2" fillId="0" borderId="7" xfId="0" applyFont="1" applyBorder="1" applyAlignment="1" applyProtection="1">
      <alignment horizontal="center" vertical="top" wrapText="1"/>
      <protection locked="0"/>
    </xf>
    <xf numFmtId="0" fontId="2" fillId="0" borderId="8" xfId="0" applyFont="1" applyBorder="1" applyAlignment="1" applyProtection="1">
      <alignment horizontal="center" vertical="top" wrapText="1"/>
      <protection locked="0"/>
    </xf>
    <xf numFmtId="0" fontId="2" fillId="0" borderId="9" xfId="0" applyFont="1" applyBorder="1" applyAlignment="1" applyProtection="1">
      <alignment horizontal="center" vertical="top" wrapText="1"/>
      <protection locked="0"/>
    </xf>
    <xf numFmtId="0" fontId="3" fillId="0" borderId="1" xfId="0" applyFont="1" applyBorder="1" applyAlignment="1" applyProtection="1">
      <alignment horizontal="left" vertical="top"/>
    </xf>
    <xf numFmtId="0" fontId="8" fillId="0" borderId="0" xfId="0" applyFont="1" applyAlignment="1" applyProtection="1">
      <alignment horizontal="center"/>
    </xf>
    <xf numFmtId="0" fontId="3" fillId="0" borderId="1" xfId="0" applyFont="1" applyBorder="1" applyAlignment="1" applyProtection="1">
      <alignment horizontal="left" vertical="top" wrapText="1"/>
    </xf>
    <xf numFmtId="0" fontId="11" fillId="0" borderId="1" xfId="0" applyFont="1" applyBorder="1" applyAlignment="1" applyProtection="1">
      <alignment horizontal="center" vertical="top"/>
    </xf>
    <xf numFmtId="0" fontId="3" fillId="0" borderId="0" xfId="0" applyFont="1" applyBorder="1" applyAlignment="1" applyProtection="1">
      <alignment horizontal="center" vertical="top" wrapText="1"/>
    </xf>
    <xf numFmtId="0" fontId="3" fillId="0" borderId="4" xfId="0" applyFont="1" applyBorder="1" applyAlignment="1" applyProtection="1">
      <alignment horizontal="left" vertical="top" wrapText="1"/>
    </xf>
    <xf numFmtId="0" fontId="3" fillId="0" borderId="3" xfId="0" applyFont="1" applyBorder="1" applyAlignment="1" applyProtection="1">
      <alignment horizontal="left" vertical="top" wrapText="1"/>
    </xf>
    <xf numFmtId="0" fontId="3" fillId="0" borderId="5" xfId="0" applyFont="1" applyBorder="1" applyAlignment="1" applyProtection="1">
      <alignment horizontal="left" vertical="top" wrapText="1"/>
    </xf>
    <xf numFmtId="0" fontId="25" fillId="0" borderId="0" xfId="0" applyFont="1" applyFill="1" applyAlignment="1" applyProtection="1">
      <alignment horizontal="center" vertical="top"/>
    </xf>
    <xf numFmtId="0" fontId="24" fillId="0" borderId="1" xfId="0" applyFont="1" applyBorder="1" applyAlignment="1" applyProtection="1">
      <alignment horizontal="center" vertical="top" wrapText="1"/>
    </xf>
    <xf numFmtId="0" fontId="22" fillId="5" borderId="4" xfId="0" applyFont="1" applyFill="1" applyBorder="1" applyAlignment="1" applyProtection="1">
      <alignment horizontal="right" vertical="top" wrapText="1"/>
    </xf>
    <xf numFmtId="0" fontId="21" fillId="5" borderId="5" xfId="0" applyFont="1" applyFill="1" applyBorder="1" applyAlignment="1" applyProtection="1">
      <alignment horizontal="right" vertical="top" wrapText="1"/>
    </xf>
    <xf numFmtId="0" fontId="22" fillId="5" borderId="3" xfId="0" applyFont="1" applyFill="1" applyBorder="1" applyAlignment="1" applyProtection="1">
      <alignment horizontal="right" vertical="top" wrapText="1"/>
    </xf>
    <xf numFmtId="0" fontId="22" fillId="5" borderId="5" xfId="0" applyFont="1" applyFill="1" applyBorder="1" applyAlignment="1" applyProtection="1">
      <alignment horizontal="right" vertical="top" wrapText="1"/>
    </xf>
    <xf numFmtId="0" fontId="24" fillId="0" borderId="7" xfId="0" applyFont="1" applyBorder="1" applyAlignment="1" applyProtection="1">
      <alignment horizontal="center" vertical="top" wrapText="1"/>
    </xf>
    <xf numFmtId="0" fontId="24" fillId="0" borderId="8" xfId="0" applyFont="1" applyBorder="1" applyAlignment="1" applyProtection="1">
      <alignment horizontal="center" vertical="top" wrapText="1"/>
    </xf>
    <xf numFmtId="0" fontId="24" fillId="0" borderId="9" xfId="0" applyFont="1" applyBorder="1" applyAlignment="1" applyProtection="1">
      <alignment horizontal="center" vertical="top" wrapText="1"/>
    </xf>
    <xf numFmtId="0" fontId="11" fillId="0" borderId="0" xfId="0" applyFont="1" applyAlignment="1" applyProtection="1">
      <alignment horizontal="center" vertical="top"/>
    </xf>
    <xf numFmtId="0" fontId="1" fillId="0" borderId="0" xfId="0" applyFont="1" applyFill="1" applyBorder="1" applyAlignment="1" applyProtection="1">
      <alignment horizontal="right" wrapText="1"/>
    </xf>
    <xf numFmtId="0" fontId="1" fillId="0" borderId="0" xfId="0" applyFont="1" applyAlignment="1" applyProtection="1">
      <alignment horizontal="center" vertical="top"/>
    </xf>
    <xf numFmtId="164" fontId="19" fillId="0" borderId="0" xfId="0" applyNumberFormat="1" applyFont="1" applyAlignment="1" applyProtection="1">
      <alignment horizontal="center"/>
    </xf>
    <xf numFmtId="0" fontId="3" fillId="0" borderId="0" xfId="0" applyFont="1" applyAlignment="1" applyProtection="1">
      <alignment horizontal="center" wrapText="1"/>
    </xf>
    <xf numFmtId="0" fontId="27" fillId="0" borderId="0" xfId="0" applyFont="1" applyFill="1" applyAlignment="1" applyProtection="1">
      <alignment horizontal="left" vertical="top" wrapText="1"/>
    </xf>
    <xf numFmtId="0" fontId="27" fillId="0" borderId="0" xfId="0" applyFont="1" applyFill="1" applyAlignment="1" applyProtection="1">
      <alignment horizontal="center" vertical="top" wrapText="1"/>
    </xf>
    <xf numFmtId="0" fontId="10" fillId="0" borderId="2" xfId="0" applyFont="1" applyFill="1" applyBorder="1" applyAlignment="1" applyProtection="1">
      <alignment horizontal="center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167" fontId="3" fillId="0" borderId="2" xfId="0" applyNumberFormat="1" applyFont="1" applyFill="1" applyBorder="1" applyAlignment="1" applyProtection="1">
      <alignment horizontal="center"/>
    </xf>
    <xf numFmtId="0" fontId="28" fillId="2" borderId="1" xfId="0" applyFont="1" applyFill="1" applyBorder="1" applyAlignment="1" applyProtection="1">
      <alignment horizontal="right" vertical="center"/>
    </xf>
    <xf numFmtId="0" fontId="11" fillId="0" borderId="0" xfId="0" applyFont="1" applyAlignment="1" applyProtection="1">
      <alignment horizontal="center"/>
    </xf>
    <xf numFmtId="0" fontId="11" fillId="0" borderId="0" xfId="0" applyFont="1" applyAlignment="1" applyProtection="1">
      <alignment horizontal="center" vertical="top" wrapText="1"/>
    </xf>
    <xf numFmtId="0" fontId="1" fillId="0" borderId="0" xfId="0" applyFont="1" applyFill="1" applyAlignment="1" applyProtection="1">
      <alignment horizontal="center"/>
    </xf>
    <xf numFmtId="0" fontId="23" fillId="3" borderId="1" xfId="0" applyFont="1" applyFill="1" applyBorder="1" applyAlignment="1" applyProtection="1">
      <alignment horizontal="right" vertical="center"/>
    </xf>
    <xf numFmtId="0" fontId="19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left" vertical="top" wrapText="1"/>
    </xf>
  </cellXfs>
  <cellStyles count="1">
    <cellStyle name="Обычный" xfId="0" builtinId="0"/>
  </cellStyles>
  <dxfs count="3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</dxfs>
  <tableStyles count="0" defaultTableStyle="TableStyleMedium2" defaultPivotStyle="PivotStyleLight16"/>
  <colors>
    <mruColors>
      <color rgb="FFA86ED4"/>
      <color rgb="FFFF4343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948-4AD8-A7E3-F0BC74A86150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948-4AD8-A7E3-F0BC74A86150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948-4AD8-A7E3-F0BC74A86150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948-4AD8-A7E3-F0BC74A86150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948-4AD8-A7E3-F0BC74A86150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948-4AD8-A7E3-F0BC74A86150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948-4AD8-A7E3-F0BC74A8615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948-4AD8-A7E3-F0BC74A861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8046984"/>
        <c:axId val="308047376"/>
      </c:barChart>
      <c:catAx>
        <c:axId val="308046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8047376"/>
        <c:crosses val="autoZero"/>
        <c:auto val="1"/>
        <c:lblAlgn val="ctr"/>
        <c:lblOffset val="100"/>
        <c:noMultiLvlLbl val="0"/>
      </c:catAx>
      <c:valAx>
        <c:axId val="308047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80469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16F-49E4-B9D1-06C215AAF33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16F-49E4-B9D1-06C215AAF33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16F-49E4-B9D1-06C215AAF33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16F-49E4-B9D1-06C215AAF33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16F-49E4-B9D1-06C215AAF33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16F-49E4-B9D1-06C215AAF33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16F-49E4-B9D1-06C215AAF33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'10'!$B$57:$B$64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16F-49E4-B9D1-06C215AAF3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348048"/>
        <c:axId val="354445160"/>
      </c:barChart>
      <c:catAx>
        <c:axId val="354348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445160"/>
        <c:crosses val="autoZero"/>
        <c:auto val="1"/>
        <c:lblAlgn val="ctr"/>
        <c:lblOffset val="100"/>
        <c:noMultiLvlLbl val="0"/>
      </c:catAx>
      <c:valAx>
        <c:axId val="354445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4804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DBD-4078-9120-F766FC040582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DBD-4078-9120-F766FC040582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DBD-4078-9120-F766FC040582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DBD-4078-9120-F766FC04058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DBD-4078-9120-F766FC040582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DBD-4078-9120-F766FC040582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DBD-4078-9120-F766FC04058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DBD-4078-9120-F766FC0405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446728"/>
        <c:axId val="354447904"/>
      </c:barChart>
      <c:catAx>
        <c:axId val="354446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447904"/>
        <c:crosses val="autoZero"/>
        <c:auto val="1"/>
        <c:lblAlgn val="ctr"/>
        <c:lblOffset val="100"/>
        <c:noMultiLvlLbl val="0"/>
      </c:catAx>
      <c:valAx>
        <c:axId val="354447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44672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AF1-4305-BD21-4F44813160E9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AF1-4305-BD21-4F44813160E9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AF1-4305-BD21-4F44813160E9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AF1-4305-BD21-4F44813160E9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AF1-4305-BD21-4F44813160E9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AF1-4305-BD21-4F44813160E9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AF1-4305-BD21-4F44813160E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'12'!$A$57:$A$64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'12'!$B$57:$B$64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AF1-4305-BD21-4F44813160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739944"/>
        <c:axId val="354741120"/>
      </c:barChart>
      <c:catAx>
        <c:axId val="354739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741120"/>
        <c:crosses val="autoZero"/>
        <c:auto val="1"/>
        <c:lblAlgn val="ctr"/>
        <c:lblOffset val="100"/>
        <c:noMultiLvlLbl val="0"/>
      </c:catAx>
      <c:valAx>
        <c:axId val="354741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73994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CC5-43AF-9475-00BCAE80DD1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CC5-43AF-9475-00BCAE80DD1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CC5-43AF-9475-00BCAE80DD1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CC5-43AF-9475-00BCAE80DD1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CC5-43AF-9475-00BCAE80DD1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CC5-43AF-9475-00BCAE80DD1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CC5-43AF-9475-00BCAE80DD1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'13'!$A$57:$A$64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'13'!$B$57:$B$64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CC5-43AF-9475-00BCAE80DD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742688"/>
        <c:axId val="355057936"/>
      </c:barChart>
      <c:catAx>
        <c:axId val="354742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57936"/>
        <c:crosses val="autoZero"/>
        <c:auto val="1"/>
        <c:lblAlgn val="ctr"/>
        <c:lblOffset val="100"/>
        <c:noMultiLvlLbl val="0"/>
      </c:catAx>
      <c:valAx>
        <c:axId val="355057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74268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1B0-4173-9EED-EB2BA614B049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1B0-4173-9EED-EB2BA614B049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1B0-4173-9EED-EB2BA614B049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1B0-4173-9EED-EB2BA614B049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1B0-4173-9EED-EB2BA614B049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1B0-4173-9EED-EB2BA614B049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1B0-4173-9EED-EB2BA614B04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'14'!$A$57:$A$64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'14'!$B$57:$B$64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1B0-4173-9EED-EB2BA614B0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059504"/>
        <c:axId val="355060680"/>
      </c:barChart>
      <c:catAx>
        <c:axId val="355059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60680"/>
        <c:crosses val="autoZero"/>
        <c:auto val="1"/>
        <c:lblAlgn val="ctr"/>
        <c:lblOffset val="100"/>
        <c:noMultiLvlLbl val="0"/>
      </c:catAx>
      <c:valAx>
        <c:axId val="355060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5950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F3E-4031-83D5-8A7CB2B57FD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F3E-4031-83D5-8A7CB2B57FD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F3E-4031-83D5-8A7CB2B57FD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F3E-4031-83D5-8A7CB2B57FD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F3E-4031-83D5-8A7CB2B57FD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F3E-4031-83D5-8A7CB2B57FD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F3E-4031-83D5-8A7CB2B57FD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'15'!$A$57:$A$64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'15'!$B$57:$B$64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F3E-4031-83D5-8A7CB2B57F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60120"/>
        <c:axId val="353761296"/>
      </c:barChart>
      <c:catAx>
        <c:axId val="353760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61296"/>
        <c:crosses val="autoZero"/>
        <c:auto val="1"/>
        <c:lblAlgn val="ctr"/>
        <c:lblOffset val="100"/>
        <c:noMultiLvlLbl val="0"/>
      </c:catAx>
      <c:valAx>
        <c:axId val="353761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6012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BA7-4F6D-9809-580AD21AC434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BA7-4F6D-9809-580AD21AC434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BA7-4F6D-9809-580AD21AC434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BA7-4F6D-9809-580AD21AC43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BA7-4F6D-9809-580AD21AC434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BA7-4F6D-9809-580AD21AC434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BA7-4F6D-9809-580AD21AC43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'16'!$A$57:$A$64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'16'!$B$57:$B$64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BA7-4F6D-9809-580AD21AC4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62864"/>
        <c:axId val="355103872"/>
      </c:barChart>
      <c:catAx>
        <c:axId val="353762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103872"/>
        <c:crosses val="autoZero"/>
        <c:auto val="1"/>
        <c:lblAlgn val="ctr"/>
        <c:lblOffset val="100"/>
        <c:noMultiLvlLbl val="0"/>
      </c:catAx>
      <c:valAx>
        <c:axId val="355103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6286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951-4276-8370-D3F72D96750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951-4276-8370-D3F72D96750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951-4276-8370-D3F72D96750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951-4276-8370-D3F72D96750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951-4276-8370-D3F72D967501}"/>
              </c:ext>
            </c:extLst>
          </c:dPt>
          <c:dPt>
            <c:idx val="6"/>
            <c:invertIfNegative val="0"/>
            <c:bubble3D val="0"/>
            <c:spPr>
              <a:solidFill>
                <a:srgbClr val="FF434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951-4276-8370-D3F72D96750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951-4276-8370-D3F72D96750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СВОД!$C$6:$J$6</c:f>
              <c:strCache>
                <c:ptCount val="8"/>
                <c:pt idx="0">
                  <c:v>Гражданское воспитание</c:v>
                </c:pt>
                <c:pt idx="1">
                  <c:v>Патриотическое воспитание</c:v>
                </c:pt>
                <c:pt idx="2">
                  <c:v>Духовно-нравственное воспитание</c:v>
                </c:pt>
                <c:pt idx="3">
                  <c:v>Эстетическое воспитание</c:v>
                </c:pt>
                <c:pt idx="4">
                  <c:v>Физическое воспитание, формирование культуры здоровья и эмоционального благополучия (далее - Физическое воспитание)</c:v>
                </c:pt>
                <c:pt idx="5">
                  <c:v>Трудовое воспитание</c:v>
                </c:pt>
                <c:pt idx="6">
                  <c:v>Экологическое воспитание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СВОД!$C$23:$J$23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951-4276-8370-D3F72D9675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925656"/>
        <c:axId val="358926048"/>
      </c:barChart>
      <c:catAx>
        <c:axId val="358925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6048"/>
        <c:crosses val="autoZero"/>
        <c:auto val="1"/>
        <c:lblAlgn val="ctr"/>
        <c:lblOffset val="100"/>
        <c:noMultiLvlLbl val="0"/>
      </c:catAx>
      <c:valAx>
        <c:axId val="358926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5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СВОД!$B$29:$B$33</c:f>
              <c:strCache>
                <c:ptCount val="5"/>
                <c:pt idx="0">
                  <c:v>Критический уровень</c:v>
                </c:pt>
                <c:pt idx="1">
                  <c:v>Уровень ниже среднего</c:v>
                </c:pt>
                <c:pt idx="2">
                  <c:v>Средний</c:v>
                </c:pt>
                <c:pt idx="3">
                  <c:v>Повышенный</c:v>
                </c:pt>
                <c:pt idx="4">
                  <c:v>Высокий</c:v>
                </c:pt>
              </c:strCache>
            </c:strRef>
          </c:cat>
          <c:val>
            <c:numRef>
              <c:f>СВОД!$C$29:$C$33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F7-4BF2-81D3-B16560E95B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926832"/>
        <c:axId val="359046352"/>
      </c:barChart>
      <c:catAx>
        <c:axId val="358926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9046352"/>
        <c:crosses val="autoZero"/>
        <c:auto val="1"/>
        <c:lblAlgn val="ctr"/>
        <c:lblOffset val="100"/>
        <c:noMultiLvlLbl val="0"/>
      </c:catAx>
      <c:valAx>
        <c:axId val="359046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683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4B4-4B66-970C-0A29F98D43C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4B4-4B66-970C-0A29F98D43C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4B4-4B66-970C-0A29F98D43C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4B4-4B66-970C-0A29F98D43C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4B4-4B66-970C-0A29F98D43C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4B4-4B66-970C-0A29F98D43C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4B4-4B66-970C-0A29F98D43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4B4-4B66-970C-0A29F98D4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9865864"/>
        <c:axId val="309867040"/>
      </c:barChart>
      <c:catAx>
        <c:axId val="309865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7040"/>
        <c:crosses val="autoZero"/>
        <c:auto val="1"/>
        <c:lblAlgn val="ctr"/>
        <c:lblOffset val="100"/>
        <c:noMultiLvlLbl val="0"/>
      </c:catAx>
      <c:valAx>
        <c:axId val="309867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586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E04-4058-AC85-09BB5E1C013B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E04-4058-AC85-09BB5E1C013B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E04-4058-AC85-09BB5E1C013B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E04-4058-AC85-09BB5E1C013B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E04-4058-AC85-09BB5E1C013B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E04-4058-AC85-09BB5E1C013B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E04-4058-AC85-09BB5E1C013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E04-4058-AC85-09BB5E1C01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9868608"/>
        <c:axId val="353960432"/>
      </c:barChart>
      <c:catAx>
        <c:axId val="309868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0432"/>
        <c:crosses val="autoZero"/>
        <c:auto val="1"/>
        <c:lblAlgn val="ctr"/>
        <c:lblOffset val="100"/>
        <c:noMultiLvlLbl val="0"/>
      </c:catAx>
      <c:valAx>
        <c:axId val="353960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860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30C-4134-9936-10F3AA706B3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30C-4134-9936-10F3AA706B3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30C-4134-9936-10F3AA706B3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30C-4134-9936-10F3AA706B3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30C-4134-9936-10F3AA706B3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30C-4134-9936-10F3AA706B3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30C-4134-9936-10F3AA706B3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'4'!$B$57:$B$64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30C-4134-9936-10F3AA706B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962000"/>
        <c:axId val="353963176"/>
      </c:barChart>
      <c:catAx>
        <c:axId val="353962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3176"/>
        <c:crosses val="autoZero"/>
        <c:auto val="1"/>
        <c:lblAlgn val="ctr"/>
        <c:lblOffset val="100"/>
        <c:noMultiLvlLbl val="0"/>
      </c:catAx>
      <c:valAx>
        <c:axId val="353963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20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83B-452C-9734-69107759F992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83B-452C-9734-69107759F992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83B-452C-9734-69107759F992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83B-452C-9734-69107759F99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83B-452C-9734-69107759F992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83B-452C-9734-69107759F992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83B-452C-9734-69107759F99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'5'!$A$57:$A$64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'5'!$B$57:$B$64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83B-452C-9734-69107759F9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95312"/>
        <c:axId val="353795704"/>
      </c:barChart>
      <c:catAx>
        <c:axId val="353795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5704"/>
        <c:crosses val="autoZero"/>
        <c:auto val="1"/>
        <c:lblAlgn val="ctr"/>
        <c:lblOffset val="100"/>
        <c:noMultiLvlLbl val="0"/>
      </c:catAx>
      <c:valAx>
        <c:axId val="353795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531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22F-4AF6-A3EB-C3FE6187C66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22F-4AF6-A3EB-C3FE6187C66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22F-4AF6-A3EB-C3FE6187C66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22F-4AF6-A3EB-C3FE6187C66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22F-4AF6-A3EB-C3FE6187C66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22F-4AF6-A3EB-C3FE6187C66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22F-4AF6-A3EB-C3FE6187C66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'6'!$B$57:$B$64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22F-4AF6-A3EB-C3FE6187C6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0408200"/>
        <c:axId val="310409376"/>
      </c:barChart>
      <c:catAx>
        <c:axId val="310408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09376"/>
        <c:crosses val="autoZero"/>
        <c:auto val="1"/>
        <c:lblAlgn val="ctr"/>
        <c:lblOffset val="100"/>
        <c:noMultiLvlLbl val="0"/>
      </c:catAx>
      <c:valAx>
        <c:axId val="3104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082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914-443A-8D8C-D23738589FB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914-443A-8D8C-D23738589FB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914-443A-8D8C-D23738589FB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914-443A-8D8C-D23738589FB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914-443A-8D8C-D23738589FB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914-443A-8D8C-D23738589FB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914-443A-8D8C-D23738589FB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'7'!$A$57:$A$64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'7'!$B$57:$B$64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914-443A-8D8C-D23738589F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0462384"/>
        <c:axId val="310463560"/>
      </c:barChart>
      <c:catAx>
        <c:axId val="310462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63560"/>
        <c:crosses val="autoZero"/>
        <c:auto val="1"/>
        <c:lblAlgn val="ctr"/>
        <c:lblOffset val="100"/>
        <c:noMultiLvlLbl val="0"/>
      </c:catAx>
      <c:valAx>
        <c:axId val="310463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623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625-49F5-9281-C3AEF694305F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625-49F5-9281-C3AEF694305F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625-49F5-9281-C3AEF694305F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625-49F5-9281-C3AEF694305F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625-49F5-9281-C3AEF694305F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625-49F5-9281-C3AEF694305F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625-49F5-9281-C3AEF694305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'8'!$A$57:$A$64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'8'!$B$57:$B$64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625-49F5-9281-C3AEF69430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94920"/>
        <c:axId val="353794528"/>
      </c:barChart>
      <c:catAx>
        <c:axId val="353794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4528"/>
        <c:crosses val="autoZero"/>
        <c:auto val="1"/>
        <c:lblAlgn val="ctr"/>
        <c:lblOffset val="100"/>
        <c:noMultiLvlLbl val="0"/>
      </c:catAx>
      <c:valAx>
        <c:axId val="353794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492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C61-480B-AAF2-BA775507B43C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C61-480B-AAF2-BA775507B43C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C61-480B-AAF2-BA775507B43C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C61-480B-AAF2-BA775507B43C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C61-480B-AAF2-BA775507B43C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C61-480B-AAF2-BA775507B43C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C61-480B-AAF2-BA775507B43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'9'!$A$57:$A$64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'9'!$B$57:$B$64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C61-480B-AAF2-BA775507B4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345304"/>
        <c:axId val="354346480"/>
      </c:barChart>
      <c:catAx>
        <c:axId val="354345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46480"/>
        <c:crosses val="autoZero"/>
        <c:auto val="1"/>
        <c:lblAlgn val="ctr"/>
        <c:lblOffset val="100"/>
        <c:noMultiLvlLbl val="0"/>
      </c:catAx>
      <c:valAx>
        <c:axId val="354346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4530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523</xdr:colOff>
      <xdr:row>8</xdr:row>
      <xdr:rowOff>123181</xdr:rowOff>
    </xdr:from>
    <xdr:to>
      <xdr:col>21</xdr:col>
      <xdr:colOff>596620</xdr:colOff>
      <xdr:row>23</xdr:row>
      <xdr:rowOff>197470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8040</xdr:colOff>
      <xdr:row>25</xdr:row>
      <xdr:rowOff>173777</xdr:rowOff>
    </xdr:from>
    <xdr:to>
      <xdr:col>22</xdr:col>
      <xdr:colOff>3614</xdr:colOff>
      <xdr:row>39</xdr:row>
      <xdr:rowOff>174239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0000000-0008-0000-2C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topLeftCell="A28" zoomScale="80" zoomScaleNormal="80" workbookViewId="0">
      <selection activeCell="B33" sqref="B33"/>
    </sheetView>
  </sheetViews>
  <sheetFormatPr defaultColWidth="9.140625" defaultRowHeight="15" x14ac:dyDescent="0.25"/>
  <cols>
    <col min="1" max="1" width="19.5703125" style="21" customWidth="1"/>
    <col min="2" max="2" width="70.85546875" style="14" customWidth="1"/>
    <col min="3" max="3" width="8.5703125" style="14" customWidth="1"/>
    <col min="4" max="16384" width="9.140625" style="10"/>
  </cols>
  <sheetData>
    <row r="1" spans="1:9" ht="42.75" customHeight="1" x14ac:dyDescent="0.25">
      <c r="A1" s="128" t="s">
        <v>20</v>
      </c>
      <c r="B1" s="128"/>
      <c r="C1" s="128"/>
    </row>
    <row r="2" spans="1:9" x14ac:dyDescent="0.25">
      <c r="A2" s="9"/>
      <c r="B2" s="8"/>
      <c r="C2" s="22"/>
    </row>
    <row r="3" spans="1:9" ht="15" customHeight="1" x14ac:dyDescent="0.25">
      <c r="A3" s="129" t="s">
        <v>45</v>
      </c>
      <c r="B3" s="129"/>
      <c r="C3" s="129"/>
      <c r="D3" s="25"/>
      <c r="E3" s="25"/>
      <c r="F3" s="25"/>
    </row>
    <row r="4" spans="1:9" x14ac:dyDescent="0.25">
      <c r="A4" s="23"/>
      <c r="B4" s="24"/>
      <c r="C4" s="24"/>
    </row>
    <row r="5" spans="1:9" ht="53.25" customHeight="1" x14ac:dyDescent="0.25">
      <c r="A5" s="11" t="s">
        <v>21</v>
      </c>
      <c r="B5" s="11" t="s">
        <v>12</v>
      </c>
      <c r="C5" s="11" t="s">
        <v>3</v>
      </c>
    </row>
    <row r="6" spans="1:9" ht="63" x14ac:dyDescent="0.25">
      <c r="A6" s="130" t="s">
        <v>22</v>
      </c>
      <c r="B6" s="12" t="s">
        <v>65</v>
      </c>
      <c r="C6" s="11"/>
      <c r="E6" s="13"/>
      <c r="F6" s="13"/>
      <c r="G6" s="13"/>
      <c r="H6" s="13"/>
      <c r="I6" s="14"/>
    </row>
    <row r="7" spans="1:9" ht="63" x14ac:dyDescent="0.25">
      <c r="A7" s="131"/>
      <c r="B7" s="12" t="s">
        <v>66</v>
      </c>
      <c r="C7" s="11"/>
      <c r="E7" s="15"/>
      <c r="F7" s="15"/>
      <c r="G7" s="15"/>
      <c r="H7" s="15"/>
      <c r="I7" s="16"/>
    </row>
    <row r="8" spans="1:9" ht="18.75" customHeight="1" x14ac:dyDescent="0.25">
      <c r="A8" s="131"/>
      <c r="B8" s="12" t="s">
        <v>67</v>
      </c>
      <c r="C8" s="11"/>
      <c r="E8" s="15"/>
      <c r="F8" s="15"/>
      <c r="G8" s="15"/>
      <c r="H8" s="15"/>
      <c r="I8" s="16"/>
    </row>
    <row r="9" spans="1:9" ht="51.75" customHeight="1" x14ac:dyDescent="0.25">
      <c r="A9" s="131"/>
      <c r="B9" s="12" t="s">
        <v>68</v>
      </c>
      <c r="C9" s="11"/>
      <c r="E9" s="15"/>
      <c r="F9" s="15"/>
      <c r="G9" s="15"/>
      <c r="H9" s="15"/>
      <c r="I9" s="16"/>
    </row>
    <row r="10" spans="1:9" ht="31.5" x14ac:dyDescent="0.25">
      <c r="A10" s="131"/>
      <c r="B10" s="12" t="s">
        <v>69</v>
      </c>
      <c r="C10" s="11"/>
      <c r="E10" s="17"/>
      <c r="F10" s="17"/>
      <c r="G10" s="17"/>
      <c r="H10" s="17"/>
      <c r="I10" s="18"/>
    </row>
    <row r="11" spans="1:9" ht="51.75" customHeight="1" x14ac:dyDescent="0.25">
      <c r="A11" s="131"/>
      <c r="B11" s="12" t="s">
        <v>70</v>
      </c>
      <c r="C11" s="11"/>
      <c r="E11" s="17"/>
      <c r="F11" s="17"/>
      <c r="G11" s="17"/>
      <c r="H11" s="17"/>
      <c r="I11" s="18"/>
    </row>
    <row r="12" spans="1:9" ht="31.5" x14ac:dyDescent="0.25">
      <c r="A12" s="130" t="s">
        <v>28</v>
      </c>
      <c r="B12" s="64" t="s">
        <v>71</v>
      </c>
      <c r="C12" s="11"/>
      <c r="E12" s="19"/>
      <c r="F12" s="19"/>
      <c r="G12" s="19"/>
      <c r="H12" s="19"/>
      <c r="I12" s="20"/>
    </row>
    <row r="13" spans="1:9" ht="47.25" x14ac:dyDescent="0.25">
      <c r="A13" s="131"/>
      <c r="B13" s="64" t="s">
        <v>72</v>
      </c>
      <c r="C13" s="11"/>
      <c r="E13" s="19"/>
      <c r="F13" s="19"/>
      <c r="G13" s="19"/>
      <c r="H13" s="19"/>
      <c r="I13" s="20"/>
    </row>
    <row r="14" spans="1:9" ht="31.5" x14ac:dyDescent="0.25">
      <c r="A14" s="131"/>
      <c r="B14" s="64" t="s">
        <v>73</v>
      </c>
      <c r="C14" s="11"/>
      <c r="E14" s="19"/>
      <c r="F14" s="19"/>
      <c r="G14" s="19"/>
      <c r="H14" s="19"/>
      <c r="I14" s="20"/>
    </row>
    <row r="15" spans="1:9" ht="63" x14ac:dyDescent="0.25">
      <c r="A15" s="131"/>
      <c r="B15" s="12" t="s">
        <v>74</v>
      </c>
      <c r="C15" s="11"/>
    </row>
    <row r="16" spans="1:9" ht="20.25" customHeight="1" x14ac:dyDescent="0.25">
      <c r="A16" s="132"/>
      <c r="B16" s="12" t="s">
        <v>75</v>
      </c>
      <c r="C16" s="11"/>
    </row>
    <row r="17" spans="1:3" ht="45.75" customHeight="1" x14ac:dyDescent="0.25">
      <c r="A17" s="130" t="s">
        <v>23</v>
      </c>
      <c r="B17" s="12" t="s">
        <v>76</v>
      </c>
      <c r="C17" s="11"/>
    </row>
    <row r="18" spans="1:3" ht="63" x14ac:dyDescent="0.25">
      <c r="A18" s="131"/>
      <c r="B18" s="12" t="s">
        <v>77</v>
      </c>
      <c r="C18" s="11"/>
    </row>
    <row r="19" spans="1:3" ht="47.25" x14ac:dyDescent="0.25">
      <c r="A19" s="131"/>
      <c r="B19" s="12" t="s">
        <v>78</v>
      </c>
      <c r="C19" s="11"/>
    </row>
    <row r="20" spans="1:3" ht="78.75" x14ac:dyDescent="0.25">
      <c r="A20" s="131"/>
      <c r="B20" s="12" t="s">
        <v>103</v>
      </c>
      <c r="C20" s="11"/>
    </row>
    <row r="21" spans="1:3" ht="47.25" x14ac:dyDescent="0.25">
      <c r="A21" s="131"/>
      <c r="B21" s="12" t="s">
        <v>102</v>
      </c>
      <c r="C21" s="11"/>
    </row>
    <row r="22" spans="1:3" ht="47.25" x14ac:dyDescent="0.25">
      <c r="A22" s="132"/>
      <c r="B22" s="12" t="s">
        <v>79</v>
      </c>
      <c r="C22" s="11"/>
    </row>
    <row r="23" spans="1:3" ht="31.5" x14ac:dyDescent="0.25">
      <c r="A23" s="130" t="s">
        <v>53</v>
      </c>
      <c r="B23" s="12" t="s">
        <v>80</v>
      </c>
      <c r="C23" s="11"/>
    </row>
    <row r="24" spans="1:3" ht="47.25" x14ac:dyDescent="0.25">
      <c r="A24" s="131"/>
      <c r="B24" s="12" t="s">
        <v>81</v>
      </c>
      <c r="C24" s="11"/>
    </row>
    <row r="25" spans="1:3" ht="47.25" x14ac:dyDescent="0.25">
      <c r="A25" s="131"/>
      <c r="B25" s="12" t="s">
        <v>82</v>
      </c>
      <c r="C25" s="11"/>
    </row>
    <row r="26" spans="1:3" ht="31.5" x14ac:dyDescent="0.25">
      <c r="A26" s="131"/>
      <c r="B26" s="12" t="s">
        <v>83</v>
      </c>
      <c r="C26" s="11"/>
    </row>
    <row r="27" spans="1:3" ht="63" x14ac:dyDescent="0.25">
      <c r="A27" s="127" t="s">
        <v>33</v>
      </c>
      <c r="B27" s="64" t="s">
        <v>84</v>
      </c>
      <c r="C27" s="11"/>
    </row>
    <row r="28" spans="1:3" ht="47.25" x14ac:dyDescent="0.25">
      <c r="A28" s="127"/>
      <c r="B28" s="12" t="s">
        <v>85</v>
      </c>
      <c r="C28" s="11"/>
    </row>
    <row r="29" spans="1:3" ht="63" x14ac:dyDescent="0.25">
      <c r="A29" s="127"/>
      <c r="B29" s="12" t="s">
        <v>104</v>
      </c>
      <c r="C29" s="11"/>
    </row>
    <row r="30" spans="1:3" ht="47.25" x14ac:dyDescent="0.25">
      <c r="A30" s="127"/>
      <c r="B30" s="12" t="s">
        <v>86</v>
      </c>
      <c r="C30" s="11"/>
    </row>
    <row r="31" spans="1:3" ht="31.5" x14ac:dyDescent="0.25">
      <c r="A31" s="127"/>
      <c r="B31" s="12" t="s">
        <v>87</v>
      </c>
      <c r="C31" s="11"/>
    </row>
    <row r="32" spans="1:3" ht="15.75" x14ac:dyDescent="0.25">
      <c r="A32" s="127" t="s">
        <v>24</v>
      </c>
      <c r="B32" s="12" t="s">
        <v>88</v>
      </c>
      <c r="C32" s="11"/>
    </row>
    <row r="33" spans="1:3" ht="47.25" x14ac:dyDescent="0.25">
      <c r="A33" s="127"/>
      <c r="B33" s="12" t="s">
        <v>89</v>
      </c>
      <c r="C33" s="11"/>
    </row>
    <row r="34" spans="1:3" ht="48.75" customHeight="1" x14ac:dyDescent="0.25">
      <c r="A34" s="127"/>
      <c r="B34" s="12" t="s">
        <v>90</v>
      </c>
      <c r="C34" s="11"/>
    </row>
    <row r="35" spans="1:3" ht="64.5" customHeight="1" x14ac:dyDescent="0.25">
      <c r="A35" s="127"/>
      <c r="B35" s="12" t="s">
        <v>91</v>
      </c>
      <c r="C35" s="11"/>
    </row>
    <row r="36" spans="1:3" ht="47.25" x14ac:dyDescent="0.25">
      <c r="A36" s="127"/>
      <c r="B36" s="12" t="s">
        <v>92</v>
      </c>
      <c r="C36" s="11"/>
    </row>
    <row r="37" spans="1:3" ht="47.25" x14ac:dyDescent="0.25">
      <c r="A37" s="127" t="s">
        <v>25</v>
      </c>
      <c r="B37" s="12" t="s">
        <v>93</v>
      </c>
      <c r="C37" s="11"/>
    </row>
    <row r="38" spans="1:3" ht="18" customHeight="1" x14ac:dyDescent="0.25">
      <c r="A38" s="127"/>
      <c r="B38" s="12" t="s">
        <v>94</v>
      </c>
      <c r="C38" s="11"/>
    </row>
    <row r="39" spans="1:3" ht="31.5" customHeight="1" x14ac:dyDescent="0.25">
      <c r="A39" s="127"/>
      <c r="B39" s="12" t="s">
        <v>95</v>
      </c>
      <c r="C39" s="11"/>
    </row>
    <row r="40" spans="1:3" ht="63" x14ac:dyDescent="0.25">
      <c r="A40" s="127"/>
      <c r="B40" s="12" t="s">
        <v>96</v>
      </c>
      <c r="C40" s="11"/>
    </row>
    <row r="41" spans="1:3" ht="31.5" x14ac:dyDescent="0.25">
      <c r="A41" s="127"/>
      <c r="B41" s="12" t="s">
        <v>97</v>
      </c>
      <c r="C41" s="11"/>
    </row>
    <row r="42" spans="1:3" ht="33" customHeight="1" x14ac:dyDescent="0.25">
      <c r="A42" s="127" t="s">
        <v>26</v>
      </c>
      <c r="B42" s="12" t="s">
        <v>98</v>
      </c>
      <c r="C42" s="11"/>
    </row>
    <row r="43" spans="1:3" ht="51.75" customHeight="1" x14ac:dyDescent="0.25">
      <c r="A43" s="127"/>
      <c r="B43" s="12" t="s">
        <v>99</v>
      </c>
      <c r="C43" s="11"/>
    </row>
    <row r="44" spans="1:3" ht="51.75" customHeight="1" x14ac:dyDescent="0.25">
      <c r="A44" s="127"/>
      <c r="B44" s="12" t="s">
        <v>100</v>
      </c>
      <c r="C44" s="11"/>
    </row>
    <row r="45" spans="1:3" ht="51.75" customHeight="1" x14ac:dyDescent="0.25">
      <c r="A45" s="127"/>
      <c r="B45" s="12" t="s">
        <v>101</v>
      </c>
      <c r="C45" s="11"/>
    </row>
  </sheetData>
  <sheetProtection selectLockedCells="1"/>
  <mergeCells count="10">
    <mergeCell ref="A37:A41"/>
    <mergeCell ref="A42:A45"/>
    <mergeCell ref="A1:C1"/>
    <mergeCell ref="A3:C3"/>
    <mergeCell ref="A6:A11"/>
    <mergeCell ref="A12:A16"/>
    <mergeCell ref="A17:A22"/>
    <mergeCell ref="A23:A26"/>
    <mergeCell ref="A27:A31"/>
    <mergeCell ref="A32:A36"/>
  </mergeCells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50" t="str">
        <f>СТАРТ!A1</f>
        <v>Мониторинг личностных результатов обучающихся (ООО)</v>
      </c>
      <c r="B1" s="150"/>
      <c r="C1" s="150"/>
    </row>
    <row r="3" spans="1:25" ht="21" customHeight="1" x14ac:dyDescent="0.25">
      <c r="A3" s="7">
        <f>СТАРТ!B5</f>
        <v>0</v>
      </c>
      <c r="B3" s="73">
        <f>СТАРТ!B16</f>
        <v>0</v>
      </c>
      <c r="C3" s="58">
        <f>СТАРТ!D5</f>
        <v>0</v>
      </c>
      <c r="D3" s="72"/>
      <c r="E3" s="152" t="s">
        <v>64</v>
      </c>
      <c r="F3" s="152"/>
      <c r="G3" s="152"/>
      <c r="H3" s="152"/>
      <c r="I3" s="152"/>
      <c r="J3" s="152"/>
      <c r="K3" s="152"/>
      <c r="L3" s="152"/>
      <c r="M3" s="152"/>
    </row>
    <row r="4" spans="1:25" ht="15.75" x14ac:dyDescent="0.25">
      <c r="A4" s="114" t="s">
        <v>4</v>
      </c>
      <c r="B4" s="111"/>
      <c r="C4" s="114" t="s">
        <v>5</v>
      </c>
      <c r="D4" s="52"/>
      <c r="E4" s="52"/>
      <c r="F4" s="153">
        <f>B3</f>
        <v>0</v>
      </c>
      <c r="G4" s="153"/>
      <c r="H4" s="153"/>
      <c r="I4" s="153"/>
      <c r="J4" s="153"/>
      <c r="K4" s="153"/>
      <c r="L4" s="153"/>
      <c r="M4" s="153"/>
    </row>
    <row r="5" spans="1:25" ht="21" customHeight="1" x14ac:dyDescent="0.25">
      <c r="D5" s="52"/>
      <c r="E5" s="52"/>
      <c r="F5" s="52"/>
      <c r="G5" s="54"/>
      <c r="H5" s="151" t="s">
        <v>19</v>
      </c>
      <c r="I5" s="151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81" t="s">
        <v>21</v>
      </c>
      <c r="B6" s="81" t="s">
        <v>12</v>
      </c>
      <c r="C6" s="81" t="s">
        <v>3</v>
      </c>
      <c r="D6" s="71"/>
      <c r="E6" s="71"/>
      <c r="F6" s="157">
        <f>СТАРТ!B3</f>
        <v>0</v>
      </c>
      <c r="G6" s="157"/>
      <c r="I6" s="49"/>
      <c r="J6" s="50"/>
      <c r="L6" s="160">
        <f>A3</f>
        <v>0</v>
      </c>
      <c r="M6" s="160"/>
    </row>
    <row r="7" spans="1:25" ht="45" x14ac:dyDescent="0.25">
      <c r="A7" s="147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9"/>
      <c r="D7" s="69"/>
      <c r="E7" s="69"/>
      <c r="F7" s="158" t="s">
        <v>15</v>
      </c>
      <c r="G7" s="158"/>
      <c r="H7" s="30"/>
      <c r="I7" s="46"/>
      <c r="J7" s="47"/>
      <c r="L7" s="158" t="s">
        <v>4</v>
      </c>
      <c r="M7" s="158"/>
      <c r="O7" s="159" t="s">
        <v>13</v>
      </c>
      <c r="P7" s="159"/>
      <c r="Q7" s="159"/>
      <c r="R7" s="159"/>
      <c r="S7" s="159"/>
      <c r="T7" s="93"/>
    </row>
    <row r="8" spans="1:25" ht="60" x14ac:dyDescent="0.25">
      <c r="A8" s="148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9"/>
      <c r="D8" s="70"/>
      <c r="E8" s="70"/>
      <c r="F8" s="70"/>
      <c r="O8" s="155" t="s">
        <v>51</v>
      </c>
      <c r="P8" s="155"/>
      <c r="Q8" s="155"/>
      <c r="R8" s="155"/>
      <c r="S8" s="156" t="s">
        <v>52</v>
      </c>
      <c r="T8" s="141"/>
    </row>
    <row r="9" spans="1:25" ht="15.75" x14ac:dyDescent="0.25">
      <c r="A9" s="148"/>
      <c r="B9" s="45" t="str">
        <f>УПРАВЛЕНИЕ!B8</f>
        <v xml:space="preserve">Проявляет уважение к государственным символам России, праздникам. </v>
      </c>
      <c r="C9" s="79"/>
      <c r="D9" s="70"/>
      <c r="E9" s="70"/>
      <c r="F9" s="70"/>
      <c r="O9" s="155"/>
      <c r="P9" s="155"/>
      <c r="Q9" s="155"/>
      <c r="R9" s="155"/>
      <c r="S9" s="156"/>
      <c r="T9" s="141"/>
      <c r="Y9" s="51"/>
    </row>
    <row r="10" spans="1:25" ht="45" x14ac:dyDescent="0.25">
      <c r="A10" s="148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9"/>
      <c r="D10" s="70"/>
      <c r="E10" s="70"/>
      <c r="F10" s="70"/>
      <c r="H10" s="46"/>
      <c r="I10" s="46"/>
      <c r="J10" s="47"/>
      <c r="O10" s="155"/>
      <c r="P10" s="155"/>
      <c r="Q10" s="155"/>
      <c r="R10" s="155"/>
      <c r="S10" s="156"/>
      <c r="T10" s="113"/>
    </row>
    <row r="11" spans="1:25" ht="30" x14ac:dyDescent="0.25">
      <c r="A11" s="148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9"/>
      <c r="D11" s="41"/>
      <c r="E11" s="41"/>
      <c r="F11" s="41"/>
      <c r="H11" s="39"/>
      <c r="I11" s="39"/>
      <c r="J11" s="40"/>
      <c r="O11" s="155"/>
      <c r="P11" s="155"/>
      <c r="Q11" s="155"/>
      <c r="R11" s="155"/>
      <c r="S11" s="156"/>
      <c r="T11" s="113"/>
    </row>
    <row r="12" spans="1:25" ht="45" x14ac:dyDescent="0.25">
      <c r="A12" s="148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9"/>
      <c r="D12" s="41"/>
      <c r="E12" s="41"/>
      <c r="F12" s="41"/>
      <c r="G12" s="39"/>
      <c r="H12" s="39"/>
      <c r="I12" s="39"/>
      <c r="J12" s="40"/>
      <c r="O12" s="94"/>
      <c r="P12" s="94"/>
      <c r="Q12" s="94"/>
      <c r="R12" s="94"/>
      <c r="S12" s="94"/>
      <c r="T12" s="112"/>
    </row>
    <row r="13" spans="1:25" ht="18" customHeight="1" x14ac:dyDescent="0.25">
      <c r="A13" s="145" t="s">
        <v>27</v>
      </c>
      <c r="B13" s="146"/>
      <c r="C13" s="80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7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9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48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9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48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9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48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9"/>
      <c r="D17" s="71"/>
      <c r="E17" s="71"/>
      <c r="G17" s="154" t="s">
        <v>47</v>
      </c>
      <c r="H17" s="154"/>
      <c r="I17" s="154"/>
      <c r="J17" s="154"/>
      <c r="K17" s="154"/>
      <c r="L17" s="154"/>
      <c r="M17" s="154"/>
    </row>
    <row r="18" spans="1:13" x14ac:dyDescent="0.25">
      <c r="A18" s="149"/>
      <c r="B18" s="45" t="str">
        <f>УПРАВЛЕНИЕ!B16</f>
        <v>Принимает участие в мероприятиях патриотической направленности.</v>
      </c>
      <c r="C18" s="79"/>
      <c r="D18" s="71"/>
      <c r="E18" s="71"/>
      <c r="G18" s="154"/>
      <c r="H18" s="154"/>
      <c r="I18" s="154"/>
      <c r="J18" s="154"/>
      <c r="K18" s="154"/>
      <c r="L18" s="154"/>
      <c r="M18" s="154"/>
    </row>
    <row r="19" spans="1:13" ht="18" customHeight="1" x14ac:dyDescent="0.25">
      <c r="A19" s="145" t="s">
        <v>29</v>
      </c>
      <c r="B19" s="146"/>
      <c r="C19" s="80" t="e">
        <f>AVERAGE(C14:C18)</f>
        <v>#DIV/0!</v>
      </c>
      <c r="D19" s="71"/>
      <c r="E19" s="71"/>
      <c r="G19" s="154"/>
      <c r="H19" s="154"/>
      <c r="I19" s="154"/>
      <c r="J19" s="154"/>
      <c r="K19" s="154"/>
      <c r="L19" s="154"/>
      <c r="M19" s="154"/>
    </row>
    <row r="20" spans="1:13" ht="45" x14ac:dyDescent="0.25">
      <c r="A20" s="147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9"/>
      <c r="D20" s="71"/>
      <c r="E20" s="71"/>
      <c r="G20" s="154"/>
      <c r="H20" s="154"/>
      <c r="I20" s="154"/>
      <c r="J20" s="154"/>
      <c r="K20" s="154"/>
      <c r="L20" s="154"/>
      <c r="M20" s="154"/>
    </row>
    <row r="21" spans="1:13" ht="45.75" customHeight="1" x14ac:dyDescent="0.25">
      <c r="A21" s="148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9"/>
      <c r="D21" s="71"/>
      <c r="E21" s="71"/>
      <c r="G21" s="116"/>
      <c r="H21" s="116"/>
      <c r="I21" s="116"/>
      <c r="J21" s="116"/>
      <c r="K21" s="116"/>
      <c r="L21" s="116"/>
      <c r="M21" s="116"/>
    </row>
    <row r="22" spans="1:13" ht="45" x14ac:dyDescent="0.25">
      <c r="A22" s="148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9"/>
      <c r="D22" s="71"/>
      <c r="E22" s="71"/>
      <c r="G22" s="116"/>
      <c r="H22" s="116"/>
      <c r="I22" s="116"/>
      <c r="J22" s="116"/>
      <c r="K22" s="116"/>
      <c r="L22" s="116"/>
      <c r="M22" s="116"/>
    </row>
    <row r="23" spans="1:13" ht="60" x14ac:dyDescent="0.25">
      <c r="A23" s="148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9"/>
      <c r="D23" s="71"/>
      <c r="E23" s="71"/>
      <c r="G23" s="116"/>
      <c r="H23" s="116"/>
      <c r="I23" s="116"/>
      <c r="J23" s="116"/>
      <c r="K23" s="116"/>
      <c r="L23" s="116"/>
      <c r="M23" s="116"/>
    </row>
    <row r="24" spans="1:13" ht="45" x14ac:dyDescent="0.25">
      <c r="A24" s="148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9"/>
      <c r="D24" s="71"/>
      <c r="E24" s="71"/>
      <c r="F24" s="71"/>
    </row>
    <row r="25" spans="1:13" ht="45" x14ac:dyDescent="0.25">
      <c r="A25" s="149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9"/>
      <c r="D25" s="71"/>
      <c r="E25" s="71"/>
      <c r="F25" s="71"/>
    </row>
    <row r="26" spans="1:13" ht="18" customHeight="1" x14ac:dyDescent="0.25">
      <c r="A26" s="143" t="s">
        <v>30</v>
      </c>
      <c r="B26" s="144"/>
      <c r="C26" s="80" t="e">
        <f>AVERAGE(C20:C25)</f>
        <v>#DIV/0!</v>
      </c>
      <c r="D26" s="71"/>
      <c r="E26" s="71"/>
      <c r="F26" s="71"/>
    </row>
    <row r="27" spans="1:13" ht="30" x14ac:dyDescent="0.25">
      <c r="A27" s="142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9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42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9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42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9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42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9"/>
      <c r="D30" s="71"/>
      <c r="E30" s="71"/>
      <c r="F30" s="71"/>
      <c r="K30" s="56"/>
      <c r="L30" s="56"/>
      <c r="M30" s="56"/>
    </row>
    <row r="31" spans="1:13" ht="18" customHeight="1" x14ac:dyDescent="0.25">
      <c r="A31" s="143" t="s">
        <v>31</v>
      </c>
      <c r="B31" s="144"/>
      <c r="C31" s="80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4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9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42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9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42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9"/>
      <c r="D34" s="71"/>
      <c r="E34" s="71"/>
      <c r="F34" s="71"/>
    </row>
    <row r="35" spans="1:13" ht="30" x14ac:dyDescent="0.25">
      <c r="A35" s="142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9"/>
      <c r="D35" s="71"/>
      <c r="E35" s="71"/>
      <c r="F35" s="71"/>
    </row>
    <row r="36" spans="1:13" ht="30" x14ac:dyDescent="0.25">
      <c r="A36" s="142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9"/>
      <c r="D36" s="71"/>
      <c r="E36" s="71"/>
      <c r="F36" s="71"/>
    </row>
    <row r="37" spans="1:13" ht="18" customHeight="1" x14ac:dyDescent="0.25">
      <c r="A37" s="143" t="s">
        <v>32</v>
      </c>
      <c r="B37" s="144"/>
      <c r="C37" s="80" t="e">
        <f>AVERAGE(C32:C36)</f>
        <v>#DIV/0!</v>
      </c>
      <c r="D37" s="71"/>
      <c r="E37" s="71"/>
      <c r="F37" s="71"/>
    </row>
    <row r="38" spans="1:13" x14ac:dyDescent="0.25">
      <c r="A38" s="142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9"/>
      <c r="D38" s="71"/>
      <c r="E38" s="71"/>
      <c r="F38" s="71"/>
    </row>
    <row r="39" spans="1:13" ht="30" x14ac:dyDescent="0.25">
      <c r="A39" s="142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9"/>
      <c r="D39" s="71"/>
      <c r="E39" s="71"/>
      <c r="F39" s="71"/>
    </row>
    <row r="40" spans="1:13" ht="45" x14ac:dyDescent="0.25">
      <c r="A40" s="142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9"/>
      <c r="D40" s="71"/>
      <c r="E40" s="71"/>
      <c r="F40" s="71"/>
    </row>
    <row r="41" spans="1:13" ht="60" x14ac:dyDescent="0.25">
      <c r="A41" s="142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9"/>
      <c r="D41" s="71"/>
      <c r="E41" s="71"/>
      <c r="F41" s="71"/>
    </row>
    <row r="42" spans="1:13" ht="45" x14ac:dyDescent="0.25">
      <c r="A42" s="142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9"/>
      <c r="D42" s="71"/>
      <c r="E42" s="71"/>
      <c r="F42" s="71"/>
    </row>
    <row r="43" spans="1:13" ht="17.25" customHeight="1" x14ac:dyDescent="0.25">
      <c r="A43" s="143" t="s">
        <v>34</v>
      </c>
      <c r="B43" s="144"/>
      <c r="C43" s="80" t="e">
        <f>AVERAGE(C38:C42)</f>
        <v>#DIV/0!</v>
      </c>
      <c r="D43" s="71"/>
      <c r="E43" s="71"/>
      <c r="F43" s="71"/>
    </row>
    <row r="44" spans="1:13" ht="30" x14ac:dyDescent="0.25">
      <c r="A44" s="142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9"/>
      <c r="D44" s="71"/>
      <c r="E44" s="71"/>
      <c r="F44" s="71"/>
    </row>
    <row r="45" spans="1:13" x14ac:dyDescent="0.25">
      <c r="A45" s="142"/>
      <c r="B45" s="45" t="str">
        <f>УПРАВЛЕНИЕ!B38</f>
        <v>Выражает активное неприятие действий, приносящих вред природе.</v>
      </c>
      <c r="C45" s="79"/>
      <c r="D45" s="71"/>
      <c r="E45" s="71"/>
      <c r="F45" s="71"/>
    </row>
    <row r="46" spans="1:13" ht="30" x14ac:dyDescent="0.25">
      <c r="A46" s="142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9"/>
      <c r="D46" s="71"/>
      <c r="E46" s="71"/>
      <c r="F46" s="71"/>
    </row>
    <row r="47" spans="1:13" ht="45" x14ac:dyDescent="0.25">
      <c r="A47" s="142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9"/>
      <c r="D47" s="71"/>
      <c r="E47" s="71"/>
      <c r="F47" s="71"/>
    </row>
    <row r="48" spans="1:13" ht="30" x14ac:dyDescent="0.25">
      <c r="A48" s="142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9"/>
      <c r="D48" s="71"/>
      <c r="E48" s="71"/>
      <c r="F48" s="71"/>
    </row>
    <row r="49" spans="1:6" ht="18" customHeight="1" x14ac:dyDescent="0.25">
      <c r="A49" s="143" t="s">
        <v>44</v>
      </c>
      <c r="B49" s="144"/>
      <c r="C49" s="80" t="e">
        <f>AVERAGE(C44:C48)</f>
        <v>#DIV/0!</v>
      </c>
      <c r="D49" s="71"/>
      <c r="E49" s="71"/>
      <c r="F49" s="71"/>
    </row>
    <row r="50" spans="1:6" ht="30" x14ac:dyDescent="0.25">
      <c r="A50" s="142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9"/>
      <c r="D50" s="71"/>
      <c r="E50" s="71"/>
      <c r="F50" s="71"/>
    </row>
    <row r="51" spans="1:6" ht="45" x14ac:dyDescent="0.25">
      <c r="A51" s="142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9"/>
      <c r="D51" s="71"/>
      <c r="E51" s="71"/>
      <c r="F51" s="71"/>
    </row>
    <row r="52" spans="1:6" ht="45" x14ac:dyDescent="0.25">
      <c r="A52" s="142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9"/>
      <c r="D52" s="71"/>
      <c r="E52" s="71"/>
      <c r="F52" s="71"/>
    </row>
    <row r="53" spans="1:6" ht="45" x14ac:dyDescent="0.25">
      <c r="A53" s="142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9"/>
      <c r="D53" s="71"/>
      <c r="E53" s="71"/>
      <c r="F53" s="71"/>
    </row>
    <row r="54" spans="1:6" ht="18" customHeight="1" x14ac:dyDescent="0.25">
      <c r="A54" s="143" t="s">
        <v>35</v>
      </c>
      <c r="B54" s="144"/>
      <c r="C54" s="80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2" t="s">
        <v>16</v>
      </c>
      <c r="B65" s="83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22" priority="2" operator="equal">
      <formula>0</formula>
    </cfRule>
  </conditionalFormatting>
  <conditionalFormatting sqref="F6 J5 L6">
    <cfRule type="cellIs" dxfId="2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50" t="str">
        <f>СТАРТ!A1</f>
        <v>Мониторинг личностных результатов обучающихся (ООО)</v>
      </c>
      <c r="B1" s="150"/>
      <c r="C1" s="150"/>
    </row>
    <row r="3" spans="1:25" ht="21" customHeight="1" x14ac:dyDescent="0.25">
      <c r="A3" s="7">
        <f>СТАРТ!B5</f>
        <v>0</v>
      </c>
      <c r="B3" s="73">
        <f>СТАРТ!B17</f>
        <v>0</v>
      </c>
      <c r="C3" s="58">
        <f>СТАРТ!D5</f>
        <v>0</v>
      </c>
      <c r="D3" s="72"/>
      <c r="E3" s="152" t="s">
        <v>64</v>
      </c>
      <c r="F3" s="152"/>
      <c r="G3" s="152"/>
      <c r="H3" s="152"/>
      <c r="I3" s="152"/>
      <c r="J3" s="152"/>
      <c r="K3" s="152"/>
      <c r="L3" s="152"/>
      <c r="M3" s="152"/>
    </row>
    <row r="4" spans="1:25" ht="15.75" x14ac:dyDescent="0.25">
      <c r="A4" s="114" t="s">
        <v>4</v>
      </c>
      <c r="B4" s="111"/>
      <c r="C4" s="114" t="s">
        <v>5</v>
      </c>
      <c r="D4" s="52"/>
      <c r="E4" s="52"/>
      <c r="F4" s="153">
        <f>B3</f>
        <v>0</v>
      </c>
      <c r="G4" s="153"/>
      <c r="H4" s="153"/>
      <c r="I4" s="153"/>
      <c r="J4" s="153"/>
      <c r="K4" s="153"/>
      <c r="L4" s="153"/>
      <c r="M4" s="153"/>
    </row>
    <row r="5" spans="1:25" ht="21" customHeight="1" x14ac:dyDescent="0.25">
      <c r="D5" s="52"/>
      <c r="E5" s="52"/>
      <c r="F5" s="52"/>
      <c r="G5" s="54"/>
      <c r="H5" s="151" t="s">
        <v>19</v>
      </c>
      <c r="I5" s="151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81" t="s">
        <v>21</v>
      </c>
      <c r="B6" s="81" t="s">
        <v>12</v>
      </c>
      <c r="C6" s="81" t="s">
        <v>3</v>
      </c>
      <c r="D6" s="71"/>
      <c r="E6" s="71"/>
      <c r="F6" s="157">
        <f>СТАРТ!B3</f>
        <v>0</v>
      </c>
      <c r="G6" s="157"/>
      <c r="I6" s="49"/>
      <c r="J6" s="50"/>
      <c r="L6" s="160">
        <f>A3</f>
        <v>0</v>
      </c>
      <c r="M6" s="160"/>
    </row>
    <row r="7" spans="1:25" ht="45" x14ac:dyDescent="0.25">
      <c r="A7" s="147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9"/>
      <c r="D7" s="69"/>
      <c r="E7" s="69"/>
      <c r="F7" s="158" t="s">
        <v>15</v>
      </c>
      <c r="G7" s="158"/>
      <c r="H7" s="30"/>
      <c r="I7" s="46"/>
      <c r="J7" s="47"/>
      <c r="L7" s="158" t="s">
        <v>4</v>
      </c>
      <c r="M7" s="158"/>
      <c r="O7" s="159" t="s">
        <v>13</v>
      </c>
      <c r="P7" s="159"/>
      <c r="Q7" s="159"/>
      <c r="R7" s="159"/>
      <c r="S7" s="159"/>
      <c r="T7" s="93"/>
    </row>
    <row r="8" spans="1:25" ht="60" x14ac:dyDescent="0.25">
      <c r="A8" s="148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9"/>
      <c r="D8" s="70"/>
      <c r="E8" s="70"/>
      <c r="F8" s="70"/>
      <c r="O8" s="155" t="s">
        <v>51</v>
      </c>
      <c r="P8" s="155"/>
      <c r="Q8" s="155"/>
      <c r="R8" s="155"/>
      <c r="S8" s="156" t="s">
        <v>52</v>
      </c>
      <c r="T8" s="141"/>
    </row>
    <row r="9" spans="1:25" ht="15.75" x14ac:dyDescent="0.25">
      <c r="A9" s="148"/>
      <c r="B9" s="45" t="str">
        <f>УПРАВЛЕНИЕ!B8</f>
        <v xml:space="preserve">Проявляет уважение к государственным символам России, праздникам. </v>
      </c>
      <c r="C9" s="79"/>
      <c r="D9" s="70"/>
      <c r="E9" s="70"/>
      <c r="F9" s="70"/>
      <c r="O9" s="155"/>
      <c r="P9" s="155"/>
      <c r="Q9" s="155"/>
      <c r="R9" s="155"/>
      <c r="S9" s="156"/>
      <c r="T9" s="141"/>
      <c r="Y9" s="51"/>
    </row>
    <row r="10" spans="1:25" ht="45" x14ac:dyDescent="0.25">
      <c r="A10" s="148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9"/>
      <c r="D10" s="70"/>
      <c r="E10" s="70"/>
      <c r="F10" s="70"/>
      <c r="H10" s="46"/>
      <c r="I10" s="46"/>
      <c r="J10" s="47"/>
      <c r="O10" s="155"/>
      <c r="P10" s="155"/>
      <c r="Q10" s="155"/>
      <c r="R10" s="155"/>
      <c r="S10" s="156"/>
      <c r="T10" s="113"/>
    </row>
    <row r="11" spans="1:25" ht="30" x14ac:dyDescent="0.25">
      <c r="A11" s="148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9"/>
      <c r="D11" s="41"/>
      <c r="E11" s="41"/>
      <c r="F11" s="41"/>
      <c r="H11" s="39"/>
      <c r="I11" s="39"/>
      <c r="J11" s="40"/>
      <c r="O11" s="155"/>
      <c r="P11" s="155"/>
      <c r="Q11" s="155"/>
      <c r="R11" s="155"/>
      <c r="S11" s="156"/>
      <c r="T11" s="113"/>
    </row>
    <row r="12" spans="1:25" ht="45" x14ac:dyDescent="0.25">
      <c r="A12" s="148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9"/>
      <c r="D12" s="41"/>
      <c r="E12" s="41"/>
      <c r="F12" s="41"/>
      <c r="G12" s="39"/>
      <c r="H12" s="39"/>
      <c r="I12" s="39"/>
      <c r="J12" s="40"/>
      <c r="O12" s="94"/>
      <c r="P12" s="94"/>
      <c r="Q12" s="94"/>
      <c r="R12" s="94"/>
      <c r="S12" s="94"/>
      <c r="T12" s="112"/>
    </row>
    <row r="13" spans="1:25" ht="18" customHeight="1" x14ac:dyDescent="0.25">
      <c r="A13" s="145" t="s">
        <v>27</v>
      </c>
      <c r="B13" s="146"/>
      <c r="C13" s="80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7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9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48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9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48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9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48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9"/>
      <c r="D17" s="71"/>
      <c r="E17" s="71"/>
      <c r="G17" s="154" t="s">
        <v>47</v>
      </c>
      <c r="H17" s="154"/>
      <c r="I17" s="154"/>
      <c r="J17" s="154"/>
      <c r="K17" s="154"/>
      <c r="L17" s="154"/>
      <c r="M17" s="154"/>
    </row>
    <row r="18" spans="1:13" x14ac:dyDescent="0.25">
      <c r="A18" s="149"/>
      <c r="B18" s="45" t="str">
        <f>УПРАВЛЕНИЕ!B16</f>
        <v>Принимает участие в мероприятиях патриотической направленности.</v>
      </c>
      <c r="C18" s="79"/>
      <c r="D18" s="71"/>
      <c r="E18" s="71"/>
      <c r="G18" s="154"/>
      <c r="H18" s="154"/>
      <c r="I18" s="154"/>
      <c r="J18" s="154"/>
      <c r="K18" s="154"/>
      <c r="L18" s="154"/>
      <c r="M18" s="154"/>
    </row>
    <row r="19" spans="1:13" ht="18" customHeight="1" x14ac:dyDescent="0.25">
      <c r="A19" s="145" t="s">
        <v>29</v>
      </c>
      <c r="B19" s="146"/>
      <c r="C19" s="80" t="e">
        <f>AVERAGE(C14:C18)</f>
        <v>#DIV/0!</v>
      </c>
      <c r="D19" s="71"/>
      <c r="E19" s="71"/>
      <c r="G19" s="154"/>
      <c r="H19" s="154"/>
      <c r="I19" s="154"/>
      <c r="J19" s="154"/>
      <c r="K19" s="154"/>
      <c r="L19" s="154"/>
      <c r="M19" s="154"/>
    </row>
    <row r="20" spans="1:13" ht="45" x14ac:dyDescent="0.25">
      <c r="A20" s="147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9"/>
      <c r="D20" s="71"/>
      <c r="E20" s="71"/>
      <c r="G20" s="154"/>
      <c r="H20" s="154"/>
      <c r="I20" s="154"/>
      <c r="J20" s="154"/>
      <c r="K20" s="154"/>
      <c r="L20" s="154"/>
      <c r="M20" s="154"/>
    </row>
    <row r="21" spans="1:13" ht="45.75" customHeight="1" x14ac:dyDescent="0.25">
      <c r="A21" s="148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9"/>
      <c r="D21" s="71"/>
      <c r="E21" s="71"/>
      <c r="G21" s="116"/>
      <c r="H21" s="116"/>
      <c r="I21" s="116"/>
      <c r="J21" s="116"/>
      <c r="K21" s="116"/>
      <c r="L21" s="116"/>
      <c r="M21" s="116"/>
    </row>
    <row r="22" spans="1:13" ht="45" x14ac:dyDescent="0.25">
      <c r="A22" s="148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9"/>
      <c r="D22" s="71"/>
      <c r="E22" s="71"/>
      <c r="G22" s="116"/>
      <c r="H22" s="116"/>
      <c r="I22" s="116"/>
      <c r="J22" s="116"/>
      <c r="K22" s="116"/>
      <c r="L22" s="116"/>
      <c r="M22" s="116"/>
    </row>
    <row r="23" spans="1:13" ht="60" x14ac:dyDescent="0.25">
      <c r="A23" s="148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9"/>
      <c r="D23" s="71"/>
      <c r="E23" s="71"/>
      <c r="G23" s="116"/>
      <c r="H23" s="116"/>
      <c r="I23" s="116"/>
      <c r="J23" s="116"/>
      <c r="K23" s="116"/>
      <c r="L23" s="116"/>
      <c r="M23" s="116"/>
    </row>
    <row r="24" spans="1:13" ht="45" x14ac:dyDescent="0.25">
      <c r="A24" s="148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9"/>
      <c r="D24" s="71"/>
      <c r="E24" s="71"/>
      <c r="F24" s="71"/>
    </row>
    <row r="25" spans="1:13" ht="45" x14ac:dyDescent="0.25">
      <c r="A25" s="149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9"/>
      <c r="D25" s="71"/>
      <c r="E25" s="71"/>
      <c r="F25" s="71"/>
    </row>
    <row r="26" spans="1:13" ht="18" customHeight="1" x14ac:dyDescent="0.25">
      <c r="A26" s="143" t="s">
        <v>30</v>
      </c>
      <c r="B26" s="144"/>
      <c r="C26" s="80" t="e">
        <f>AVERAGE(C20:C25)</f>
        <v>#DIV/0!</v>
      </c>
      <c r="D26" s="71"/>
      <c r="E26" s="71"/>
      <c r="F26" s="71"/>
    </row>
    <row r="27" spans="1:13" ht="30" x14ac:dyDescent="0.25">
      <c r="A27" s="142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9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42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9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42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9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42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9"/>
      <c r="D30" s="71"/>
      <c r="E30" s="71"/>
      <c r="F30" s="71"/>
      <c r="K30" s="56"/>
      <c r="L30" s="56"/>
      <c r="M30" s="56"/>
    </row>
    <row r="31" spans="1:13" ht="18" customHeight="1" x14ac:dyDescent="0.25">
      <c r="A31" s="143" t="s">
        <v>31</v>
      </c>
      <c r="B31" s="144"/>
      <c r="C31" s="80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4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9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42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9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42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9"/>
      <c r="D34" s="71"/>
      <c r="E34" s="71"/>
      <c r="F34" s="71"/>
    </row>
    <row r="35" spans="1:13" ht="30" x14ac:dyDescent="0.25">
      <c r="A35" s="142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9"/>
      <c r="D35" s="71"/>
      <c r="E35" s="71"/>
      <c r="F35" s="71"/>
    </row>
    <row r="36" spans="1:13" ht="30" x14ac:dyDescent="0.25">
      <c r="A36" s="142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9"/>
      <c r="D36" s="71"/>
      <c r="E36" s="71"/>
      <c r="F36" s="71"/>
    </row>
    <row r="37" spans="1:13" ht="18" customHeight="1" x14ac:dyDescent="0.25">
      <c r="A37" s="143" t="s">
        <v>32</v>
      </c>
      <c r="B37" s="144"/>
      <c r="C37" s="80" t="e">
        <f>AVERAGE(C32:C36)</f>
        <v>#DIV/0!</v>
      </c>
      <c r="D37" s="71"/>
      <c r="E37" s="71"/>
      <c r="F37" s="71"/>
    </row>
    <row r="38" spans="1:13" x14ac:dyDescent="0.25">
      <c r="A38" s="142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9"/>
      <c r="D38" s="71"/>
      <c r="E38" s="71"/>
      <c r="F38" s="71"/>
    </row>
    <row r="39" spans="1:13" ht="30" x14ac:dyDescent="0.25">
      <c r="A39" s="142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9"/>
      <c r="D39" s="71"/>
      <c r="E39" s="71"/>
      <c r="F39" s="71"/>
    </row>
    <row r="40" spans="1:13" ht="45" x14ac:dyDescent="0.25">
      <c r="A40" s="142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9"/>
      <c r="D40" s="71"/>
      <c r="E40" s="71"/>
      <c r="F40" s="71"/>
    </row>
    <row r="41" spans="1:13" ht="60" x14ac:dyDescent="0.25">
      <c r="A41" s="142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9"/>
      <c r="D41" s="71"/>
      <c r="E41" s="71"/>
      <c r="F41" s="71"/>
    </row>
    <row r="42" spans="1:13" ht="45" x14ac:dyDescent="0.25">
      <c r="A42" s="142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9"/>
      <c r="D42" s="71"/>
      <c r="E42" s="71"/>
      <c r="F42" s="71"/>
    </row>
    <row r="43" spans="1:13" ht="17.25" customHeight="1" x14ac:dyDescent="0.25">
      <c r="A43" s="143" t="s">
        <v>34</v>
      </c>
      <c r="B43" s="144"/>
      <c r="C43" s="80" t="e">
        <f>AVERAGE(C38:C42)</f>
        <v>#DIV/0!</v>
      </c>
      <c r="D43" s="71"/>
      <c r="E43" s="71"/>
      <c r="F43" s="71"/>
    </row>
    <row r="44" spans="1:13" ht="30" x14ac:dyDescent="0.25">
      <c r="A44" s="142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9"/>
      <c r="D44" s="71"/>
      <c r="E44" s="71"/>
      <c r="F44" s="71"/>
    </row>
    <row r="45" spans="1:13" x14ac:dyDescent="0.25">
      <c r="A45" s="142"/>
      <c r="B45" s="45" t="str">
        <f>УПРАВЛЕНИЕ!B38</f>
        <v>Выражает активное неприятие действий, приносящих вред природе.</v>
      </c>
      <c r="C45" s="79"/>
      <c r="D45" s="71"/>
      <c r="E45" s="71"/>
      <c r="F45" s="71"/>
    </row>
    <row r="46" spans="1:13" ht="30" x14ac:dyDescent="0.25">
      <c r="A46" s="142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9"/>
      <c r="D46" s="71"/>
      <c r="E46" s="71"/>
      <c r="F46" s="71"/>
    </row>
    <row r="47" spans="1:13" ht="45" x14ac:dyDescent="0.25">
      <c r="A47" s="142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9"/>
      <c r="D47" s="71"/>
      <c r="E47" s="71"/>
      <c r="F47" s="71"/>
    </row>
    <row r="48" spans="1:13" ht="30" x14ac:dyDescent="0.25">
      <c r="A48" s="142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9"/>
      <c r="D48" s="71"/>
      <c r="E48" s="71"/>
      <c r="F48" s="71"/>
    </row>
    <row r="49" spans="1:6" ht="18" customHeight="1" x14ac:dyDescent="0.25">
      <c r="A49" s="143" t="s">
        <v>44</v>
      </c>
      <c r="B49" s="144"/>
      <c r="C49" s="80" t="e">
        <f>AVERAGE(C44:C48)</f>
        <v>#DIV/0!</v>
      </c>
      <c r="D49" s="71"/>
      <c r="E49" s="71"/>
      <c r="F49" s="71"/>
    </row>
    <row r="50" spans="1:6" ht="30" x14ac:dyDescent="0.25">
      <c r="A50" s="142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9"/>
      <c r="D50" s="71"/>
      <c r="E50" s="71"/>
      <c r="F50" s="71"/>
    </row>
    <row r="51" spans="1:6" ht="45" x14ac:dyDescent="0.25">
      <c r="A51" s="142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9"/>
      <c r="D51" s="71"/>
      <c r="E51" s="71"/>
      <c r="F51" s="71"/>
    </row>
    <row r="52" spans="1:6" ht="45" x14ac:dyDescent="0.25">
      <c r="A52" s="142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9"/>
      <c r="D52" s="71"/>
      <c r="E52" s="71"/>
      <c r="F52" s="71"/>
    </row>
    <row r="53" spans="1:6" ht="45" x14ac:dyDescent="0.25">
      <c r="A53" s="142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9"/>
      <c r="D53" s="71"/>
      <c r="E53" s="71"/>
      <c r="F53" s="71"/>
    </row>
    <row r="54" spans="1:6" ht="18" customHeight="1" x14ac:dyDescent="0.25">
      <c r="A54" s="143" t="s">
        <v>35</v>
      </c>
      <c r="B54" s="144"/>
      <c r="C54" s="80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2" t="s">
        <v>16</v>
      </c>
      <c r="B65" s="83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20" priority="2" operator="equal">
      <formula>0</formula>
    </cfRule>
  </conditionalFormatting>
  <conditionalFormatting sqref="F6 J5 L6">
    <cfRule type="cellIs" dxfId="1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50" t="str">
        <f>СТАРТ!A1</f>
        <v>Мониторинг личностных результатов обучающихся (ООО)</v>
      </c>
      <c r="B1" s="150"/>
      <c r="C1" s="150"/>
    </row>
    <row r="3" spans="1:25" ht="21" customHeight="1" x14ac:dyDescent="0.25">
      <c r="A3" s="7">
        <f>СТАРТ!B5</f>
        <v>0</v>
      </c>
      <c r="B3" s="73">
        <f>СТАРТ!B18</f>
        <v>0</v>
      </c>
      <c r="C3" s="58">
        <f>СТАРТ!D5</f>
        <v>0</v>
      </c>
      <c r="D3" s="72"/>
      <c r="E3" s="152" t="s">
        <v>64</v>
      </c>
      <c r="F3" s="152"/>
      <c r="G3" s="152"/>
      <c r="H3" s="152"/>
      <c r="I3" s="152"/>
      <c r="J3" s="152"/>
      <c r="K3" s="152"/>
      <c r="L3" s="152"/>
      <c r="M3" s="152"/>
    </row>
    <row r="4" spans="1:25" ht="15.75" x14ac:dyDescent="0.25">
      <c r="A4" s="114" t="s">
        <v>4</v>
      </c>
      <c r="B4" s="111"/>
      <c r="C4" s="114" t="s">
        <v>5</v>
      </c>
      <c r="D4" s="52"/>
      <c r="E4" s="52"/>
      <c r="F4" s="153">
        <f>B3</f>
        <v>0</v>
      </c>
      <c r="G4" s="153"/>
      <c r="H4" s="153"/>
      <c r="I4" s="153"/>
      <c r="J4" s="153"/>
      <c r="K4" s="153"/>
      <c r="L4" s="153"/>
      <c r="M4" s="153"/>
    </row>
    <row r="5" spans="1:25" ht="21" customHeight="1" x14ac:dyDescent="0.25">
      <c r="D5" s="52"/>
      <c r="E5" s="52"/>
      <c r="F5" s="52"/>
      <c r="G5" s="54"/>
      <c r="H5" s="151" t="s">
        <v>19</v>
      </c>
      <c r="I5" s="151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81" t="s">
        <v>21</v>
      </c>
      <c r="B6" s="81" t="s">
        <v>12</v>
      </c>
      <c r="C6" s="81" t="s">
        <v>3</v>
      </c>
      <c r="D6" s="71"/>
      <c r="E6" s="71"/>
      <c r="F6" s="157">
        <f>СТАРТ!B3</f>
        <v>0</v>
      </c>
      <c r="G6" s="157"/>
      <c r="I6" s="49"/>
      <c r="J6" s="50"/>
      <c r="L6" s="160">
        <f>A3</f>
        <v>0</v>
      </c>
      <c r="M6" s="160"/>
    </row>
    <row r="7" spans="1:25" ht="45" x14ac:dyDescent="0.25">
      <c r="A7" s="147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9"/>
      <c r="D7" s="69"/>
      <c r="E7" s="69"/>
      <c r="F7" s="158" t="s">
        <v>15</v>
      </c>
      <c r="G7" s="158"/>
      <c r="H7" s="30"/>
      <c r="I7" s="46"/>
      <c r="J7" s="47"/>
      <c r="L7" s="158" t="s">
        <v>4</v>
      </c>
      <c r="M7" s="158"/>
      <c r="O7" s="159" t="s">
        <v>13</v>
      </c>
      <c r="P7" s="159"/>
      <c r="Q7" s="159"/>
      <c r="R7" s="159"/>
      <c r="S7" s="159"/>
      <c r="T7" s="93"/>
    </row>
    <row r="8" spans="1:25" ht="60" x14ac:dyDescent="0.25">
      <c r="A8" s="148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9"/>
      <c r="D8" s="70"/>
      <c r="E8" s="70"/>
      <c r="F8" s="70"/>
      <c r="O8" s="155" t="s">
        <v>51</v>
      </c>
      <c r="P8" s="155"/>
      <c r="Q8" s="155"/>
      <c r="R8" s="155"/>
      <c r="S8" s="156" t="s">
        <v>52</v>
      </c>
      <c r="T8" s="141"/>
    </row>
    <row r="9" spans="1:25" ht="15.75" x14ac:dyDescent="0.25">
      <c r="A9" s="148"/>
      <c r="B9" s="45" t="str">
        <f>УПРАВЛЕНИЕ!B8</f>
        <v xml:space="preserve">Проявляет уважение к государственным символам России, праздникам. </v>
      </c>
      <c r="C9" s="79"/>
      <c r="D9" s="70"/>
      <c r="E9" s="70"/>
      <c r="F9" s="70"/>
      <c r="O9" s="155"/>
      <c r="P9" s="155"/>
      <c r="Q9" s="155"/>
      <c r="R9" s="155"/>
      <c r="S9" s="156"/>
      <c r="T9" s="141"/>
      <c r="Y9" s="51"/>
    </row>
    <row r="10" spans="1:25" ht="45" x14ac:dyDescent="0.25">
      <c r="A10" s="148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9"/>
      <c r="D10" s="70"/>
      <c r="E10" s="70"/>
      <c r="F10" s="70"/>
      <c r="H10" s="46"/>
      <c r="I10" s="46"/>
      <c r="J10" s="47"/>
      <c r="O10" s="155"/>
      <c r="P10" s="155"/>
      <c r="Q10" s="155"/>
      <c r="R10" s="155"/>
      <c r="S10" s="156"/>
      <c r="T10" s="113"/>
    </row>
    <row r="11" spans="1:25" ht="30" x14ac:dyDescent="0.25">
      <c r="A11" s="148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9"/>
      <c r="D11" s="41"/>
      <c r="E11" s="41"/>
      <c r="F11" s="41"/>
      <c r="H11" s="39"/>
      <c r="I11" s="39"/>
      <c r="J11" s="40"/>
      <c r="O11" s="155"/>
      <c r="P11" s="155"/>
      <c r="Q11" s="155"/>
      <c r="R11" s="155"/>
      <c r="S11" s="156"/>
      <c r="T11" s="113"/>
    </row>
    <row r="12" spans="1:25" ht="45" x14ac:dyDescent="0.25">
      <c r="A12" s="148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9"/>
      <c r="D12" s="41"/>
      <c r="E12" s="41"/>
      <c r="F12" s="41"/>
      <c r="G12" s="39"/>
      <c r="H12" s="39"/>
      <c r="I12" s="39"/>
      <c r="J12" s="40"/>
      <c r="O12" s="94"/>
      <c r="P12" s="94"/>
      <c r="Q12" s="94"/>
      <c r="R12" s="94"/>
      <c r="S12" s="94"/>
      <c r="T12" s="112"/>
    </row>
    <row r="13" spans="1:25" ht="18" customHeight="1" x14ac:dyDescent="0.25">
      <c r="A13" s="145" t="s">
        <v>27</v>
      </c>
      <c r="B13" s="146"/>
      <c r="C13" s="80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7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9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48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9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48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9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48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9"/>
      <c r="D17" s="71"/>
      <c r="E17" s="71"/>
      <c r="G17" s="154" t="s">
        <v>47</v>
      </c>
      <c r="H17" s="154"/>
      <c r="I17" s="154"/>
      <c r="J17" s="154"/>
      <c r="K17" s="154"/>
      <c r="L17" s="154"/>
      <c r="M17" s="154"/>
    </row>
    <row r="18" spans="1:13" x14ac:dyDescent="0.25">
      <c r="A18" s="149"/>
      <c r="B18" s="45" t="str">
        <f>УПРАВЛЕНИЕ!B16</f>
        <v>Принимает участие в мероприятиях патриотической направленности.</v>
      </c>
      <c r="C18" s="79"/>
      <c r="D18" s="71"/>
      <c r="E18" s="71"/>
      <c r="G18" s="154"/>
      <c r="H18" s="154"/>
      <c r="I18" s="154"/>
      <c r="J18" s="154"/>
      <c r="K18" s="154"/>
      <c r="L18" s="154"/>
      <c r="M18" s="154"/>
    </row>
    <row r="19" spans="1:13" ht="18" customHeight="1" x14ac:dyDescent="0.25">
      <c r="A19" s="145" t="s">
        <v>29</v>
      </c>
      <c r="B19" s="146"/>
      <c r="C19" s="80" t="e">
        <f>AVERAGE(C14:C18)</f>
        <v>#DIV/0!</v>
      </c>
      <c r="D19" s="71"/>
      <c r="E19" s="71"/>
      <c r="G19" s="154"/>
      <c r="H19" s="154"/>
      <c r="I19" s="154"/>
      <c r="J19" s="154"/>
      <c r="K19" s="154"/>
      <c r="L19" s="154"/>
      <c r="M19" s="154"/>
    </row>
    <row r="20" spans="1:13" ht="45" x14ac:dyDescent="0.25">
      <c r="A20" s="147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9"/>
      <c r="D20" s="71"/>
      <c r="E20" s="71"/>
      <c r="G20" s="154"/>
      <c r="H20" s="154"/>
      <c r="I20" s="154"/>
      <c r="J20" s="154"/>
      <c r="K20" s="154"/>
      <c r="L20" s="154"/>
      <c r="M20" s="154"/>
    </row>
    <row r="21" spans="1:13" ht="45.75" customHeight="1" x14ac:dyDescent="0.25">
      <c r="A21" s="148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9"/>
      <c r="D21" s="71"/>
      <c r="E21" s="71"/>
      <c r="G21" s="116"/>
      <c r="H21" s="116"/>
      <c r="I21" s="116"/>
      <c r="J21" s="116"/>
      <c r="K21" s="116"/>
      <c r="L21" s="116"/>
      <c r="M21" s="116"/>
    </row>
    <row r="22" spans="1:13" ht="45" x14ac:dyDescent="0.25">
      <c r="A22" s="148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9"/>
      <c r="D22" s="71"/>
      <c r="E22" s="71"/>
      <c r="G22" s="116"/>
      <c r="H22" s="116"/>
      <c r="I22" s="116"/>
      <c r="J22" s="116"/>
      <c r="K22" s="116"/>
      <c r="L22" s="116"/>
      <c r="M22" s="116"/>
    </row>
    <row r="23" spans="1:13" ht="60" x14ac:dyDescent="0.25">
      <c r="A23" s="148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9"/>
      <c r="D23" s="71"/>
      <c r="E23" s="71"/>
      <c r="G23" s="116"/>
      <c r="H23" s="116"/>
      <c r="I23" s="116"/>
      <c r="J23" s="116"/>
      <c r="K23" s="116"/>
      <c r="L23" s="116"/>
      <c r="M23" s="116"/>
    </row>
    <row r="24" spans="1:13" ht="45" x14ac:dyDescent="0.25">
      <c r="A24" s="148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9"/>
      <c r="D24" s="71"/>
      <c r="E24" s="71"/>
      <c r="F24" s="71"/>
    </row>
    <row r="25" spans="1:13" ht="45" x14ac:dyDescent="0.25">
      <c r="A25" s="149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9"/>
      <c r="D25" s="71"/>
      <c r="E25" s="71"/>
      <c r="F25" s="71"/>
    </row>
    <row r="26" spans="1:13" ht="18" customHeight="1" x14ac:dyDescent="0.25">
      <c r="A26" s="143" t="s">
        <v>30</v>
      </c>
      <c r="B26" s="144"/>
      <c r="C26" s="80" t="e">
        <f>AVERAGE(C20:C25)</f>
        <v>#DIV/0!</v>
      </c>
      <c r="D26" s="71"/>
      <c r="E26" s="71"/>
      <c r="F26" s="71"/>
    </row>
    <row r="27" spans="1:13" ht="30" x14ac:dyDescent="0.25">
      <c r="A27" s="142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9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42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9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42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9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42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9"/>
      <c r="D30" s="71"/>
      <c r="E30" s="71"/>
      <c r="F30" s="71"/>
      <c r="K30" s="56"/>
      <c r="L30" s="56"/>
      <c r="M30" s="56"/>
    </row>
    <row r="31" spans="1:13" ht="18" customHeight="1" x14ac:dyDescent="0.25">
      <c r="A31" s="143" t="s">
        <v>31</v>
      </c>
      <c r="B31" s="144"/>
      <c r="C31" s="80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4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9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42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9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42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9"/>
      <c r="D34" s="71"/>
      <c r="E34" s="71"/>
      <c r="F34" s="71"/>
    </row>
    <row r="35" spans="1:13" ht="30" x14ac:dyDescent="0.25">
      <c r="A35" s="142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9"/>
      <c r="D35" s="71"/>
      <c r="E35" s="71"/>
      <c r="F35" s="71"/>
    </row>
    <row r="36" spans="1:13" ht="30" x14ac:dyDescent="0.25">
      <c r="A36" s="142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9"/>
      <c r="D36" s="71"/>
      <c r="E36" s="71"/>
      <c r="F36" s="71"/>
    </row>
    <row r="37" spans="1:13" ht="18" customHeight="1" x14ac:dyDescent="0.25">
      <c r="A37" s="143" t="s">
        <v>32</v>
      </c>
      <c r="B37" s="144"/>
      <c r="C37" s="80" t="e">
        <f>AVERAGE(C32:C36)</f>
        <v>#DIV/0!</v>
      </c>
      <c r="D37" s="71"/>
      <c r="E37" s="71"/>
      <c r="F37" s="71"/>
    </row>
    <row r="38" spans="1:13" x14ac:dyDescent="0.25">
      <c r="A38" s="142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9"/>
      <c r="D38" s="71"/>
      <c r="E38" s="71"/>
      <c r="F38" s="71"/>
    </row>
    <row r="39" spans="1:13" ht="30" x14ac:dyDescent="0.25">
      <c r="A39" s="142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9"/>
      <c r="D39" s="71"/>
      <c r="E39" s="71"/>
      <c r="F39" s="71"/>
    </row>
    <row r="40" spans="1:13" ht="45" x14ac:dyDescent="0.25">
      <c r="A40" s="142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9"/>
      <c r="D40" s="71"/>
      <c r="E40" s="71"/>
      <c r="F40" s="71"/>
    </row>
    <row r="41" spans="1:13" ht="60" x14ac:dyDescent="0.25">
      <c r="A41" s="142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9"/>
      <c r="D41" s="71"/>
      <c r="E41" s="71"/>
      <c r="F41" s="71"/>
    </row>
    <row r="42" spans="1:13" ht="45" x14ac:dyDescent="0.25">
      <c r="A42" s="142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9"/>
      <c r="D42" s="71"/>
      <c r="E42" s="71"/>
      <c r="F42" s="71"/>
    </row>
    <row r="43" spans="1:13" ht="17.25" customHeight="1" x14ac:dyDescent="0.25">
      <c r="A43" s="143" t="s">
        <v>34</v>
      </c>
      <c r="B43" s="144"/>
      <c r="C43" s="80" t="e">
        <f>AVERAGE(C38:C42)</f>
        <v>#DIV/0!</v>
      </c>
      <c r="D43" s="71"/>
      <c r="E43" s="71"/>
      <c r="F43" s="71"/>
    </row>
    <row r="44" spans="1:13" ht="30" x14ac:dyDescent="0.25">
      <c r="A44" s="142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9"/>
      <c r="D44" s="71"/>
      <c r="E44" s="71"/>
      <c r="F44" s="71"/>
    </row>
    <row r="45" spans="1:13" x14ac:dyDescent="0.25">
      <c r="A45" s="142"/>
      <c r="B45" s="45" t="str">
        <f>УПРАВЛЕНИЕ!B38</f>
        <v>Выражает активное неприятие действий, приносящих вред природе.</v>
      </c>
      <c r="C45" s="79"/>
      <c r="D45" s="71"/>
      <c r="E45" s="71"/>
      <c r="F45" s="71"/>
    </row>
    <row r="46" spans="1:13" ht="30" x14ac:dyDescent="0.25">
      <c r="A46" s="142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9"/>
      <c r="D46" s="71"/>
      <c r="E46" s="71"/>
      <c r="F46" s="71"/>
    </row>
    <row r="47" spans="1:13" ht="45" x14ac:dyDescent="0.25">
      <c r="A47" s="142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9"/>
      <c r="D47" s="71"/>
      <c r="E47" s="71"/>
      <c r="F47" s="71"/>
    </row>
    <row r="48" spans="1:13" ht="30" x14ac:dyDescent="0.25">
      <c r="A48" s="142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9"/>
      <c r="D48" s="71"/>
      <c r="E48" s="71"/>
      <c r="F48" s="71"/>
    </row>
    <row r="49" spans="1:6" ht="18" customHeight="1" x14ac:dyDescent="0.25">
      <c r="A49" s="143" t="s">
        <v>44</v>
      </c>
      <c r="B49" s="144"/>
      <c r="C49" s="80" t="e">
        <f>AVERAGE(C44:C48)</f>
        <v>#DIV/0!</v>
      </c>
      <c r="D49" s="71"/>
      <c r="E49" s="71"/>
      <c r="F49" s="71"/>
    </row>
    <row r="50" spans="1:6" ht="30" x14ac:dyDescent="0.25">
      <c r="A50" s="142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9"/>
      <c r="D50" s="71"/>
      <c r="E50" s="71"/>
      <c r="F50" s="71"/>
    </row>
    <row r="51" spans="1:6" ht="45" x14ac:dyDescent="0.25">
      <c r="A51" s="142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9"/>
      <c r="D51" s="71"/>
      <c r="E51" s="71"/>
      <c r="F51" s="71"/>
    </row>
    <row r="52" spans="1:6" ht="45" x14ac:dyDescent="0.25">
      <c r="A52" s="142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9"/>
      <c r="D52" s="71"/>
      <c r="E52" s="71"/>
      <c r="F52" s="71"/>
    </row>
    <row r="53" spans="1:6" ht="45" x14ac:dyDescent="0.25">
      <c r="A53" s="142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9"/>
      <c r="D53" s="71"/>
      <c r="E53" s="71"/>
      <c r="F53" s="71"/>
    </row>
    <row r="54" spans="1:6" ht="18" customHeight="1" x14ac:dyDescent="0.25">
      <c r="A54" s="143" t="s">
        <v>35</v>
      </c>
      <c r="B54" s="144"/>
      <c r="C54" s="80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2" t="s">
        <v>16</v>
      </c>
      <c r="B65" s="83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18" priority="2" operator="equal">
      <formula>0</formula>
    </cfRule>
  </conditionalFormatting>
  <conditionalFormatting sqref="F6 J5 L6">
    <cfRule type="cellIs" dxfId="1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50" t="str">
        <f>СТАРТ!A1</f>
        <v>Мониторинг личностных результатов обучающихся (ООО)</v>
      </c>
      <c r="B1" s="150"/>
      <c r="C1" s="150"/>
    </row>
    <row r="3" spans="1:25" ht="21" customHeight="1" x14ac:dyDescent="0.25">
      <c r="A3" s="7">
        <f>СТАРТ!B5</f>
        <v>0</v>
      </c>
      <c r="B3" s="73">
        <f>СТАРТ!B19</f>
        <v>0</v>
      </c>
      <c r="C3" s="58">
        <f>СТАРТ!D5</f>
        <v>0</v>
      </c>
      <c r="D3" s="72"/>
      <c r="E3" s="152" t="s">
        <v>64</v>
      </c>
      <c r="F3" s="152"/>
      <c r="G3" s="152"/>
      <c r="H3" s="152"/>
      <c r="I3" s="152"/>
      <c r="J3" s="152"/>
      <c r="K3" s="152"/>
      <c r="L3" s="152"/>
      <c r="M3" s="152"/>
    </row>
    <row r="4" spans="1:25" ht="15.75" x14ac:dyDescent="0.25">
      <c r="A4" s="114" t="s">
        <v>4</v>
      </c>
      <c r="B4" s="111"/>
      <c r="C4" s="114" t="s">
        <v>5</v>
      </c>
      <c r="D4" s="52"/>
      <c r="E4" s="52"/>
      <c r="F4" s="153">
        <f>B3</f>
        <v>0</v>
      </c>
      <c r="G4" s="153"/>
      <c r="H4" s="153"/>
      <c r="I4" s="153"/>
      <c r="J4" s="153"/>
      <c r="K4" s="153"/>
      <c r="L4" s="153"/>
      <c r="M4" s="153"/>
    </row>
    <row r="5" spans="1:25" ht="21" customHeight="1" x14ac:dyDescent="0.25">
      <c r="D5" s="52"/>
      <c r="E5" s="52"/>
      <c r="F5" s="52"/>
      <c r="G5" s="54"/>
      <c r="H5" s="151" t="s">
        <v>19</v>
      </c>
      <c r="I5" s="151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81" t="s">
        <v>21</v>
      </c>
      <c r="B6" s="81" t="s">
        <v>12</v>
      </c>
      <c r="C6" s="81" t="s">
        <v>3</v>
      </c>
      <c r="D6" s="71"/>
      <c r="E6" s="71"/>
      <c r="F6" s="157">
        <f>СТАРТ!B3</f>
        <v>0</v>
      </c>
      <c r="G6" s="157"/>
      <c r="I6" s="49"/>
      <c r="J6" s="50"/>
      <c r="L6" s="160">
        <f>A3</f>
        <v>0</v>
      </c>
      <c r="M6" s="160"/>
    </row>
    <row r="7" spans="1:25" ht="45" x14ac:dyDescent="0.25">
      <c r="A7" s="147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9"/>
      <c r="D7" s="69"/>
      <c r="E7" s="69"/>
      <c r="F7" s="158" t="s">
        <v>15</v>
      </c>
      <c r="G7" s="158"/>
      <c r="H7" s="30"/>
      <c r="I7" s="46"/>
      <c r="J7" s="47"/>
      <c r="L7" s="158" t="s">
        <v>4</v>
      </c>
      <c r="M7" s="158"/>
      <c r="O7" s="159" t="s">
        <v>13</v>
      </c>
      <c r="P7" s="159"/>
      <c r="Q7" s="159"/>
      <c r="R7" s="159"/>
      <c r="S7" s="159"/>
      <c r="T7" s="93"/>
    </row>
    <row r="8" spans="1:25" ht="60" x14ac:dyDescent="0.25">
      <c r="A8" s="148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9"/>
      <c r="D8" s="70"/>
      <c r="E8" s="70"/>
      <c r="F8" s="70"/>
      <c r="O8" s="155" t="s">
        <v>51</v>
      </c>
      <c r="P8" s="155"/>
      <c r="Q8" s="155"/>
      <c r="R8" s="155"/>
      <c r="S8" s="156" t="s">
        <v>52</v>
      </c>
      <c r="T8" s="141"/>
    </row>
    <row r="9" spans="1:25" ht="15.75" x14ac:dyDescent="0.25">
      <c r="A9" s="148"/>
      <c r="B9" s="45" t="str">
        <f>УПРАВЛЕНИЕ!B8</f>
        <v xml:space="preserve">Проявляет уважение к государственным символам России, праздникам. </v>
      </c>
      <c r="C9" s="79"/>
      <c r="D9" s="70"/>
      <c r="E9" s="70"/>
      <c r="F9" s="70"/>
      <c r="O9" s="155"/>
      <c r="P9" s="155"/>
      <c r="Q9" s="155"/>
      <c r="R9" s="155"/>
      <c r="S9" s="156"/>
      <c r="T9" s="141"/>
      <c r="Y9" s="51"/>
    </row>
    <row r="10" spans="1:25" ht="45" x14ac:dyDescent="0.25">
      <c r="A10" s="148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9"/>
      <c r="D10" s="70"/>
      <c r="E10" s="70"/>
      <c r="F10" s="70"/>
      <c r="H10" s="46"/>
      <c r="I10" s="46"/>
      <c r="J10" s="47"/>
      <c r="O10" s="155"/>
      <c r="P10" s="155"/>
      <c r="Q10" s="155"/>
      <c r="R10" s="155"/>
      <c r="S10" s="156"/>
      <c r="T10" s="113"/>
    </row>
    <row r="11" spans="1:25" ht="30" x14ac:dyDescent="0.25">
      <c r="A11" s="148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9"/>
      <c r="D11" s="41"/>
      <c r="E11" s="41"/>
      <c r="F11" s="41"/>
      <c r="H11" s="39"/>
      <c r="I11" s="39"/>
      <c r="J11" s="40"/>
      <c r="O11" s="155"/>
      <c r="P11" s="155"/>
      <c r="Q11" s="155"/>
      <c r="R11" s="155"/>
      <c r="S11" s="156"/>
      <c r="T11" s="113"/>
    </row>
    <row r="12" spans="1:25" ht="45" x14ac:dyDescent="0.25">
      <c r="A12" s="148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9"/>
      <c r="D12" s="41"/>
      <c r="E12" s="41"/>
      <c r="F12" s="41"/>
      <c r="G12" s="39"/>
      <c r="H12" s="39"/>
      <c r="I12" s="39"/>
      <c r="J12" s="40"/>
      <c r="O12" s="94"/>
      <c r="P12" s="94"/>
      <c r="Q12" s="94"/>
      <c r="R12" s="94"/>
      <c r="S12" s="94"/>
      <c r="T12" s="112"/>
    </row>
    <row r="13" spans="1:25" ht="18" customHeight="1" x14ac:dyDescent="0.25">
      <c r="A13" s="145" t="s">
        <v>27</v>
      </c>
      <c r="B13" s="146"/>
      <c r="C13" s="80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7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9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48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9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48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9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48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9"/>
      <c r="D17" s="71"/>
      <c r="E17" s="71"/>
      <c r="G17" s="154" t="s">
        <v>47</v>
      </c>
      <c r="H17" s="154"/>
      <c r="I17" s="154"/>
      <c r="J17" s="154"/>
      <c r="K17" s="154"/>
      <c r="L17" s="154"/>
      <c r="M17" s="154"/>
    </row>
    <row r="18" spans="1:13" x14ac:dyDescent="0.25">
      <c r="A18" s="149"/>
      <c r="B18" s="45" t="str">
        <f>УПРАВЛЕНИЕ!B16</f>
        <v>Принимает участие в мероприятиях патриотической направленности.</v>
      </c>
      <c r="C18" s="79"/>
      <c r="D18" s="71"/>
      <c r="E18" s="71"/>
      <c r="G18" s="154"/>
      <c r="H18" s="154"/>
      <c r="I18" s="154"/>
      <c r="J18" s="154"/>
      <c r="K18" s="154"/>
      <c r="L18" s="154"/>
      <c r="M18" s="154"/>
    </row>
    <row r="19" spans="1:13" ht="18" customHeight="1" x14ac:dyDescent="0.25">
      <c r="A19" s="145" t="s">
        <v>29</v>
      </c>
      <c r="B19" s="146"/>
      <c r="C19" s="80" t="e">
        <f>AVERAGE(C14:C18)</f>
        <v>#DIV/0!</v>
      </c>
      <c r="D19" s="71"/>
      <c r="E19" s="71"/>
      <c r="G19" s="154"/>
      <c r="H19" s="154"/>
      <c r="I19" s="154"/>
      <c r="J19" s="154"/>
      <c r="K19" s="154"/>
      <c r="L19" s="154"/>
      <c r="M19" s="154"/>
    </row>
    <row r="20" spans="1:13" ht="45" x14ac:dyDescent="0.25">
      <c r="A20" s="147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9"/>
      <c r="D20" s="71"/>
      <c r="E20" s="71"/>
      <c r="G20" s="154"/>
      <c r="H20" s="154"/>
      <c r="I20" s="154"/>
      <c r="J20" s="154"/>
      <c r="K20" s="154"/>
      <c r="L20" s="154"/>
      <c r="M20" s="154"/>
    </row>
    <row r="21" spans="1:13" ht="45.75" customHeight="1" x14ac:dyDescent="0.25">
      <c r="A21" s="148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9"/>
      <c r="D21" s="71"/>
      <c r="E21" s="71"/>
      <c r="G21" s="116"/>
      <c r="H21" s="116"/>
      <c r="I21" s="116"/>
      <c r="J21" s="116"/>
      <c r="K21" s="116"/>
      <c r="L21" s="116"/>
      <c r="M21" s="116"/>
    </row>
    <row r="22" spans="1:13" ht="45" x14ac:dyDescent="0.25">
      <c r="A22" s="148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9"/>
      <c r="D22" s="71"/>
      <c r="E22" s="71"/>
      <c r="G22" s="116"/>
      <c r="H22" s="116"/>
      <c r="I22" s="116"/>
      <c r="J22" s="116"/>
      <c r="K22" s="116"/>
      <c r="L22" s="116"/>
      <c r="M22" s="116"/>
    </row>
    <row r="23" spans="1:13" ht="60" x14ac:dyDescent="0.25">
      <c r="A23" s="148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9"/>
      <c r="D23" s="71"/>
      <c r="E23" s="71"/>
      <c r="G23" s="116"/>
      <c r="H23" s="116"/>
      <c r="I23" s="116"/>
      <c r="J23" s="116"/>
      <c r="K23" s="116"/>
      <c r="L23" s="116"/>
      <c r="M23" s="116"/>
    </row>
    <row r="24" spans="1:13" ht="45" x14ac:dyDescent="0.25">
      <c r="A24" s="148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9"/>
      <c r="D24" s="71"/>
      <c r="E24" s="71"/>
      <c r="F24" s="71"/>
    </row>
    <row r="25" spans="1:13" ht="45" x14ac:dyDescent="0.25">
      <c r="A25" s="149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9"/>
      <c r="D25" s="71"/>
      <c r="E25" s="71"/>
      <c r="F25" s="71"/>
    </row>
    <row r="26" spans="1:13" ht="18" customHeight="1" x14ac:dyDescent="0.25">
      <c r="A26" s="143" t="s">
        <v>30</v>
      </c>
      <c r="B26" s="144"/>
      <c r="C26" s="80" t="e">
        <f>AVERAGE(C20:C25)</f>
        <v>#DIV/0!</v>
      </c>
      <c r="D26" s="71"/>
      <c r="E26" s="71"/>
      <c r="F26" s="71"/>
    </row>
    <row r="27" spans="1:13" ht="30" x14ac:dyDescent="0.25">
      <c r="A27" s="142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9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42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9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42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9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42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9"/>
      <c r="D30" s="71"/>
      <c r="E30" s="71"/>
      <c r="F30" s="71"/>
      <c r="K30" s="56"/>
      <c r="L30" s="56"/>
      <c r="M30" s="56"/>
    </row>
    <row r="31" spans="1:13" ht="18" customHeight="1" x14ac:dyDescent="0.25">
      <c r="A31" s="143" t="s">
        <v>31</v>
      </c>
      <c r="B31" s="144"/>
      <c r="C31" s="80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4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9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42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9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42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9"/>
      <c r="D34" s="71"/>
      <c r="E34" s="71"/>
      <c r="F34" s="71"/>
    </row>
    <row r="35" spans="1:13" ht="30" x14ac:dyDescent="0.25">
      <c r="A35" s="142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9"/>
      <c r="D35" s="71"/>
      <c r="E35" s="71"/>
      <c r="F35" s="71"/>
    </row>
    <row r="36" spans="1:13" ht="30" x14ac:dyDescent="0.25">
      <c r="A36" s="142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9"/>
      <c r="D36" s="71"/>
      <c r="E36" s="71"/>
      <c r="F36" s="71"/>
    </row>
    <row r="37" spans="1:13" ht="18" customHeight="1" x14ac:dyDescent="0.25">
      <c r="A37" s="143" t="s">
        <v>32</v>
      </c>
      <c r="B37" s="144"/>
      <c r="C37" s="80" t="e">
        <f>AVERAGE(C32:C36)</f>
        <v>#DIV/0!</v>
      </c>
      <c r="D37" s="71"/>
      <c r="E37" s="71"/>
      <c r="F37" s="71"/>
    </row>
    <row r="38" spans="1:13" x14ac:dyDescent="0.25">
      <c r="A38" s="142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9"/>
      <c r="D38" s="71"/>
      <c r="E38" s="71"/>
      <c r="F38" s="71"/>
    </row>
    <row r="39" spans="1:13" ht="30" x14ac:dyDescent="0.25">
      <c r="A39" s="142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9"/>
      <c r="D39" s="71"/>
      <c r="E39" s="71"/>
      <c r="F39" s="71"/>
    </row>
    <row r="40" spans="1:13" ht="45" x14ac:dyDescent="0.25">
      <c r="A40" s="142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9"/>
      <c r="D40" s="71"/>
      <c r="E40" s="71"/>
      <c r="F40" s="71"/>
    </row>
    <row r="41" spans="1:13" ht="60" x14ac:dyDescent="0.25">
      <c r="A41" s="142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9"/>
      <c r="D41" s="71"/>
      <c r="E41" s="71"/>
      <c r="F41" s="71"/>
    </row>
    <row r="42" spans="1:13" ht="45" x14ac:dyDescent="0.25">
      <c r="A42" s="142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9"/>
      <c r="D42" s="71"/>
      <c r="E42" s="71"/>
      <c r="F42" s="71"/>
    </row>
    <row r="43" spans="1:13" ht="17.25" customHeight="1" x14ac:dyDescent="0.25">
      <c r="A43" s="143" t="s">
        <v>34</v>
      </c>
      <c r="B43" s="144"/>
      <c r="C43" s="80" t="e">
        <f>AVERAGE(C38:C42)</f>
        <v>#DIV/0!</v>
      </c>
      <c r="D43" s="71"/>
      <c r="E43" s="71"/>
      <c r="F43" s="71"/>
    </row>
    <row r="44" spans="1:13" ht="30" x14ac:dyDescent="0.25">
      <c r="A44" s="142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9"/>
      <c r="D44" s="71"/>
      <c r="E44" s="71"/>
      <c r="F44" s="71"/>
    </row>
    <row r="45" spans="1:13" x14ac:dyDescent="0.25">
      <c r="A45" s="142"/>
      <c r="B45" s="45" t="str">
        <f>УПРАВЛЕНИЕ!B38</f>
        <v>Выражает активное неприятие действий, приносящих вред природе.</v>
      </c>
      <c r="C45" s="79"/>
      <c r="D45" s="71"/>
      <c r="E45" s="71"/>
      <c r="F45" s="71"/>
    </row>
    <row r="46" spans="1:13" ht="30" x14ac:dyDescent="0.25">
      <c r="A46" s="142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9"/>
      <c r="D46" s="71"/>
      <c r="E46" s="71"/>
      <c r="F46" s="71"/>
    </row>
    <row r="47" spans="1:13" ht="45" x14ac:dyDescent="0.25">
      <c r="A47" s="142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9"/>
      <c r="D47" s="71"/>
      <c r="E47" s="71"/>
      <c r="F47" s="71"/>
    </row>
    <row r="48" spans="1:13" ht="30" x14ac:dyDescent="0.25">
      <c r="A48" s="142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9"/>
      <c r="D48" s="71"/>
      <c r="E48" s="71"/>
      <c r="F48" s="71"/>
    </row>
    <row r="49" spans="1:6" ht="18" customHeight="1" x14ac:dyDescent="0.25">
      <c r="A49" s="143" t="s">
        <v>44</v>
      </c>
      <c r="B49" s="144"/>
      <c r="C49" s="80" t="e">
        <f>AVERAGE(C44:C48)</f>
        <v>#DIV/0!</v>
      </c>
      <c r="D49" s="71"/>
      <c r="E49" s="71"/>
      <c r="F49" s="71"/>
    </row>
    <row r="50" spans="1:6" ht="30" x14ac:dyDescent="0.25">
      <c r="A50" s="142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9"/>
      <c r="D50" s="71"/>
      <c r="E50" s="71"/>
      <c r="F50" s="71"/>
    </row>
    <row r="51" spans="1:6" ht="45" x14ac:dyDescent="0.25">
      <c r="A51" s="142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9"/>
      <c r="D51" s="71"/>
      <c r="E51" s="71"/>
      <c r="F51" s="71"/>
    </row>
    <row r="52" spans="1:6" ht="45" x14ac:dyDescent="0.25">
      <c r="A52" s="142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9"/>
      <c r="D52" s="71"/>
      <c r="E52" s="71"/>
      <c r="F52" s="71"/>
    </row>
    <row r="53" spans="1:6" ht="45" x14ac:dyDescent="0.25">
      <c r="A53" s="142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9"/>
      <c r="D53" s="71"/>
      <c r="E53" s="71"/>
      <c r="F53" s="71"/>
    </row>
    <row r="54" spans="1:6" ht="18" customHeight="1" x14ac:dyDescent="0.25">
      <c r="A54" s="143" t="s">
        <v>35</v>
      </c>
      <c r="B54" s="144"/>
      <c r="C54" s="80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2" t="s">
        <v>16</v>
      </c>
      <c r="B65" s="83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16" priority="2" operator="equal">
      <formula>0</formula>
    </cfRule>
  </conditionalFormatting>
  <conditionalFormatting sqref="F6 J5 L6">
    <cfRule type="cellIs" dxfId="1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50" t="str">
        <f>СТАРТ!A1</f>
        <v>Мониторинг личностных результатов обучающихся (ООО)</v>
      </c>
      <c r="B1" s="150"/>
      <c r="C1" s="150"/>
    </row>
    <row r="3" spans="1:25" ht="21" customHeight="1" x14ac:dyDescent="0.25">
      <c r="A3" s="7">
        <f>СТАРТ!B5</f>
        <v>0</v>
      </c>
      <c r="B3" s="73">
        <f>СТАРТ!B20</f>
        <v>0</v>
      </c>
      <c r="C3" s="58">
        <f>СТАРТ!D5</f>
        <v>0</v>
      </c>
      <c r="D3" s="72"/>
      <c r="E3" s="152" t="s">
        <v>64</v>
      </c>
      <c r="F3" s="152"/>
      <c r="G3" s="152"/>
      <c r="H3" s="152"/>
      <c r="I3" s="152"/>
      <c r="J3" s="152"/>
      <c r="K3" s="152"/>
      <c r="L3" s="152"/>
      <c r="M3" s="152"/>
    </row>
    <row r="4" spans="1:25" ht="15.75" x14ac:dyDescent="0.25">
      <c r="A4" s="114" t="s">
        <v>4</v>
      </c>
      <c r="B4" s="111"/>
      <c r="C4" s="114" t="s">
        <v>5</v>
      </c>
      <c r="D4" s="52"/>
      <c r="E4" s="52"/>
      <c r="F4" s="153">
        <f>B3</f>
        <v>0</v>
      </c>
      <c r="G4" s="153"/>
      <c r="H4" s="153"/>
      <c r="I4" s="153"/>
      <c r="J4" s="153"/>
      <c r="K4" s="153"/>
      <c r="L4" s="153"/>
      <c r="M4" s="153"/>
    </row>
    <row r="5" spans="1:25" ht="21" customHeight="1" x14ac:dyDescent="0.25">
      <c r="D5" s="52"/>
      <c r="E5" s="52"/>
      <c r="F5" s="52"/>
      <c r="G5" s="54"/>
      <c r="H5" s="151" t="s">
        <v>19</v>
      </c>
      <c r="I5" s="151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81" t="s">
        <v>21</v>
      </c>
      <c r="B6" s="81" t="s">
        <v>12</v>
      </c>
      <c r="C6" s="81" t="s">
        <v>3</v>
      </c>
      <c r="D6" s="71"/>
      <c r="E6" s="71"/>
      <c r="F6" s="157">
        <f>СТАРТ!B3</f>
        <v>0</v>
      </c>
      <c r="G6" s="157"/>
      <c r="I6" s="49"/>
      <c r="J6" s="50"/>
      <c r="L6" s="160">
        <f>A3</f>
        <v>0</v>
      </c>
      <c r="M6" s="160"/>
    </row>
    <row r="7" spans="1:25" ht="45" x14ac:dyDescent="0.25">
      <c r="A7" s="147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9"/>
      <c r="D7" s="69"/>
      <c r="E7" s="69"/>
      <c r="F7" s="158" t="s">
        <v>15</v>
      </c>
      <c r="G7" s="158"/>
      <c r="H7" s="30"/>
      <c r="I7" s="46"/>
      <c r="J7" s="47"/>
      <c r="L7" s="158" t="s">
        <v>4</v>
      </c>
      <c r="M7" s="158"/>
      <c r="O7" s="159" t="s">
        <v>13</v>
      </c>
      <c r="P7" s="159"/>
      <c r="Q7" s="159"/>
      <c r="R7" s="159"/>
      <c r="S7" s="159"/>
      <c r="T7" s="93"/>
    </row>
    <row r="8" spans="1:25" ht="60" x14ac:dyDescent="0.25">
      <c r="A8" s="148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9"/>
      <c r="D8" s="70"/>
      <c r="E8" s="70"/>
      <c r="F8" s="70"/>
      <c r="O8" s="155" t="s">
        <v>51</v>
      </c>
      <c r="P8" s="155"/>
      <c r="Q8" s="155"/>
      <c r="R8" s="155"/>
      <c r="S8" s="156" t="s">
        <v>52</v>
      </c>
      <c r="T8" s="141"/>
    </row>
    <row r="9" spans="1:25" ht="15.75" x14ac:dyDescent="0.25">
      <c r="A9" s="148"/>
      <c r="B9" s="45" t="str">
        <f>УПРАВЛЕНИЕ!B8</f>
        <v xml:space="preserve">Проявляет уважение к государственным символам России, праздникам. </v>
      </c>
      <c r="C9" s="79"/>
      <c r="D9" s="70"/>
      <c r="E9" s="70"/>
      <c r="F9" s="70"/>
      <c r="O9" s="155"/>
      <c r="P9" s="155"/>
      <c r="Q9" s="155"/>
      <c r="R9" s="155"/>
      <c r="S9" s="156"/>
      <c r="T9" s="141"/>
      <c r="Y9" s="51"/>
    </row>
    <row r="10" spans="1:25" ht="45" x14ac:dyDescent="0.25">
      <c r="A10" s="148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9"/>
      <c r="D10" s="70"/>
      <c r="E10" s="70"/>
      <c r="F10" s="70"/>
      <c r="H10" s="46"/>
      <c r="I10" s="46"/>
      <c r="J10" s="47"/>
      <c r="O10" s="155"/>
      <c r="P10" s="155"/>
      <c r="Q10" s="155"/>
      <c r="R10" s="155"/>
      <c r="S10" s="156"/>
      <c r="T10" s="113"/>
    </row>
    <row r="11" spans="1:25" ht="30" x14ac:dyDescent="0.25">
      <c r="A11" s="148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9"/>
      <c r="D11" s="41"/>
      <c r="E11" s="41"/>
      <c r="F11" s="41"/>
      <c r="H11" s="39"/>
      <c r="I11" s="39"/>
      <c r="J11" s="40"/>
      <c r="O11" s="155"/>
      <c r="P11" s="155"/>
      <c r="Q11" s="155"/>
      <c r="R11" s="155"/>
      <c r="S11" s="156"/>
      <c r="T11" s="113"/>
    </row>
    <row r="12" spans="1:25" ht="45" x14ac:dyDescent="0.25">
      <c r="A12" s="148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9"/>
      <c r="D12" s="41"/>
      <c r="E12" s="41"/>
      <c r="F12" s="41"/>
      <c r="G12" s="39"/>
      <c r="H12" s="39"/>
      <c r="I12" s="39"/>
      <c r="J12" s="40"/>
      <c r="O12" s="94"/>
      <c r="P12" s="94"/>
      <c r="Q12" s="94"/>
      <c r="R12" s="94"/>
      <c r="S12" s="94"/>
      <c r="T12" s="112"/>
    </row>
    <row r="13" spans="1:25" ht="18" customHeight="1" x14ac:dyDescent="0.25">
      <c r="A13" s="145" t="s">
        <v>27</v>
      </c>
      <c r="B13" s="146"/>
      <c r="C13" s="80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7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9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48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9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48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9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48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9"/>
      <c r="D17" s="71"/>
      <c r="E17" s="71"/>
      <c r="G17" s="154" t="s">
        <v>47</v>
      </c>
      <c r="H17" s="154"/>
      <c r="I17" s="154"/>
      <c r="J17" s="154"/>
      <c r="K17" s="154"/>
      <c r="L17" s="154"/>
      <c r="M17" s="154"/>
    </row>
    <row r="18" spans="1:13" x14ac:dyDescent="0.25">
      <c r="A18" s="149"/>
      <c r="B18" s="45" t="str">
        <f>УПРАВЛЕНИЕ!B16</f>
        <v>Принимает участие в мероприятиях патриотической направленности.</v>
      </c>
      <c r="C18" s="79"/>
      <c r="D18" s="71"/>
      <c r="E18" s="71"/>
      <c r="G18" s="154"/>
      <c r="H18" s="154"/>
      <c r="I18" s="154"/>
      <c r="J18" s="154"/>
      <c r="K18" s="154"/>
      <c r="L18" s="154"/>
      <c r="M18" s="154"/>
    </row>
    <row r="19" spans="1:13" ht="18" customHeight="1" x14ac:dyDescent="0.25">
      <c r="A19" s="145" t="s">
        <v>29</v>
      </c>
      <c r="B19" s="146"/>
      <c r="C19" s="80" t="e">
        <f>AVERAGE(C14:C18)</f>
        <v>#DIV/0!</v>
      </c>
      <c r="D19" s="71"/>
      <c r="E19" s="71"/>
      <c r="G19" s="154"/>
      <c r="H19" s="154"/>
      <c r="I19" s="154"/>
      <c r="J19" s="154"/>
      <c r="K19" s="154"/>
      <c r="L19" s="154"/>
      <c r="M19" s="154"/>
    </row>
    <row r="20" spans="1:13" ht="45" x14ac:dyDescent="0.25">
      <c r="A20" s="147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9"/>
      <c r="D20" s="71"/>
      <c r="E20" s="71"/>
      <c r="G20" s="154"/>
      <c r="H20" s="154"/>
      <c r="I20" s="154"/>
      <c r="J20" s="154"/>
      <c r="K20" s="154"/>
      <c r="L20" s="154"/>
      <c r="M20" s="154"/>
    </row>
    <row r="21" spans="1:13" ht="45.75" customHeight="1" x14ac:dyDescent="0.25">
      <c r="A21" s="148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9"/>
      <c r="D21" s="71"/>
      <c r="E21" s="71"/>
      <c r="G21" s="116"/>
      <c r="H21" s="116"/>
      <c r="I21" s="116"/>
      <c r="J21" s="116"/>
      <c r="K21" s="116"/>
      <c r="L21" s="116"/>
      <c r="M21" s="116"/>
    </row>
    <row r="22" spans="1:13" ht="45" x14ac:dyDescent="0.25">
      <c r="A22" s="148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9"/>
      <c r="D22" s="71"/>
      <c r="E22" s="71"/>
      <c r="G22" s="116"/>
      <c r="H22" s="116"/>
      <c r="I22" s="116"/>
      <c r="J22" s="116"/>
      <c r="K22" s="116"/>
      <c r="L22" s="116"/>
      <c r="M22" s="116"/>
    </row>
    <row r="23" spans="1:13" ht="60" x14ac:dyDescent="0.25">
      <c r="A23" s="148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9"/>
      <c r="D23" s="71"/>
      <c r="E23" s="71"/>
      <c r="G23" s="116"/>
      <c r="H23" s="116"/>
      <c r="I23" s="116"/>
      <c r="J23" s="116"/>
      <c r="K23" s="116"/>
      <c r="L23" s="116"/>
      <c r="M23" s="116"/>
    </row>
    <row r="24" spans="1:13" ht="45" x14ac:dyDescent="0.25">
      <c r="A24" s="148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9"/>
      <c r="D24" s="71"/>
      <c r="E24" s="71"/>
      <c r="F24" s="71"/>
    </row>
    <row r="25" spans="1:13" ht="45" x14ac:dyDescent="0.25">
      <c r="A25" s="149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9"/>
      <c r="D25" s="71"/>
      <c r="E25" s="71"/>
      <c r="F25" s="71"/>
    </row>
    <row r="26" spans="1:13" ht="18" customHeight="1" x14ac:dyDescent="0.25">
      <c r="A26" s="143" t="s">
        <v>30</v>
      </c>
      <c r="B26" s="144"/>
      <c r="C26" s="80" t="e">
        <f>AVERAGE(C20:C25)</f>
        <v>#DIV/0!</v>
      </c>
      <c r="D26" s="71"/>
      <c r="E26" s="71"/>
      <c r="F26" s="71"/>
    </row>
    <row r="27" spans="1:13" ht="30" x14ac:dyDescent="0.25">
      <c r="A27" s="142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9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42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9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42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9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42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9"/>
      <c r="D30" s="71"/>
      <c r="E30" s="71"/>
      <c r="F30" s="71"/>
      <c r="K30" s="56"/>
      <c r="L30" s="56"/>
      <c r="M30" s="56"/>
    </row>
    <row r="31" spans="1:13" ht="18" customHeight="1" x14ac:dyDescent="0.25">
      <c r="A31" s="143" t="s">
        <v>31</v>
      </c>
      <c r="B31" s="144"/>
      <c r="C31" s="80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4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9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42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9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42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9"/>
      <c r="D34" s="71"/>
      <c r="E34" s="71"/>
      <c r="F34" s="71"/>
    </row>
    <row r="35" spans="1:13" ht="30" x14ac:dyDescent="0.25">
      <c r="A35" s="142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9"/>
      <c r="D35" s="71"/>
      <c r="E35" s="71"/>
      <c r="F35" s="71"/>
    </row>
    <row r="36" spans="1:13" ht="30" x14ac:dyDescent="0.25">
      <c r="A36" s="142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9"/>
      <c r="D36" s="71"/>
      <c r="E36" s="71"/>
      <c r="F36" s="71"/>
    </row>
    <row r="37" spans="1:13" ht="18" customHeight="1" x14ac:dyDescent="0.25">
      <c r="A37" s="143" t="s">
        <v>32</v>
      </c>
      <c r="B37" s="144"/>
      <c r="C37" s="80" t="e">
        <f>AVERAGE(C32:C36)</f>
        <v>#DIV/0!</v>
      </c>
      <c r="D37" s="71"/>
      <c r="E37" s="71"/>
      <c r="F37" s="71"/>
    </row>
    <row r="38" spans="1:13" x14ac:dyDescent="0.25">
      <c r="A38" s="142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9"/>
      <c r="D38" s="71"/>
      <c r="E38" s="71"/>
      <c r="F38" s="71"/>
    </row>
    <row r="39" spans="1:13" ht="30" x14ac:dyDescent="0.25">
      <c r="A39" s="142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9"/>
      <c r="D39" s="71"/>
      <c r="E39" s="71"/>
      <c r="F39" s="71"/>
    </row>
    <row r="40" spans="1:13" ht="45" x14ac:dyDescent="0.25">
      <c r="A40" s="142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9"/>
      <c r="D40" s="71"/>
      <c r="E40" s="71"/>
      <c r="F40" s="71"/>
    </row>
    <row r="41" spans="1:13" ht="60" x14ac:dyDescent="0.25">
      <c r="A41" s="142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9"/>
      <c r="D41" s="71"/>
      <c r="E41" s="71"/>
      <c r="F41" s="71"/>
    </row>
    <row r="42" spans="1:13" ht="45" x14ac:dyDescent="0.25">
      <c r="A42" s="142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9"/>
      <c r="D42" s="71"/>
      <c r="E42" s="71"/>
      <c r="F42" s="71"/>
    </row>
    <row r="43" spans="1:13" ht="17.25" customHeight="1" x14ac:dyDescent="0.25">
      <c r="A43" s="143" t="s">
        <v>34</v>
      </c>
      <c r="B43" s="144"/>
      <c r="C43" s="80" t="e">
        <f>AVERAGE(C38:C42)</f>
        <v>#DIV/0!</v>
      </c>
      <c r="D43" s="71"/>
      <c r="E43" s="71"/>
      <c r="F43" s="71"/>
    </row>
    <row r="44" spans="1:13" ht="30" x14ac:dyDescent="0.25">
      <c r="A44" s="142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9"/>
      <c r="D44" s="71"/>
      <c r="E44" s="71"/>
      <c r="F44" s="71"/>
    </row>
    <row r="45" spans="1:13" x14ac:dyDescent="0.25">
      <c r="A45" s="142"/>
      <c r="B45" s="45" t="str">
        <f>УПРАВЛЕНИЕ!B38</f>
        <v>Выражает активное неприятие действий, приносящих вред природе.</v>
      </c>
      <c r="C45" s="79"/>
      <c r="D45" s="71"/>
      <c r="E45" s="71"/>
      <c r="F45" s="71"/>
    </row>
    <row r="46" spans="1:13" ht="30" x14ac:dyDescent="0.25">
      <c r="A46" s="142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9"/>
      <c r="D46" s="71"/>
      <c r="E46" s="71"/>
      <c r="F46" s="71"/>
    </row>
    <row r="47" spans="1:13" ht="45" x14ac:dyDescent="0.25">
      <c r="A47" s="142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9"/>
      <c r="D47" s="71"/>
      <c r="E47" s="71"/>
      <c r="F47" s="71"/>
    </row>
    <row r="48" spans="1:13" ht="30" x14ac:dyDescent="0.25">
      <c r="A48" s="142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9"/>
      <c r="D48" s="71"/>
      <c r="E48" s="71"/>
      <c r="F48" s="71"/>
    </row>
    <row r="49" spans="1:6" ht="18" customHeight="1" x14ac:dyDescent="0.25">
      <c r="A49" s="143" t="s">
        <v>44</v>
      </c>
      <c r="B49" s="144"/>
      <c r="C49" s="80" t="e">
        <f>AVERAGE(C44:C48)</f>
        <v>#DIV/0!</v>
      </c>
      <c r="D49" s="71"/>
      <c r="E49" s="71"/>
      <c r="F49" s="71"/>
    </row>
    <row r="50" spans="1:6" ht="30" x14ac:dyDescent="0.25">
      <c r="A50" s="142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9"/>
      <c r="D50" s="71"/>
      <c r="E50" s="71"/>
      <c r="F50" s="71"/>
    </row>
    <row r="51" spans="1:6" ht="45" x14ac:dyDescent="0.25">
      <c r="A51" s="142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9"/>
      <c r="D51" s="71"/>
      <c r="E51" s="71"/>
      <c r="F51" s="71"/>
    </row>
    <row r="52" spans="1:6" ht="45" x14ac:dyDescent="0.25">
      <c r="A52" s="142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9"/>
      <c r="D52" s="71"/>
      <c r="E52" s="71"/>
      <c r="F52" s="71"/>
    </row>
    <row r="53" spans="1:6" ht="45" x14ac:dyDescent="0.25">
      <c r="A53" s="142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9"/>
      <c r="D53" s="71"/>
      <c r="E53" s="71"/>
      <c r="F53" s="71"/>
    </row>
    <row r="54" spans="1:6" ht="18" customHeight="1" x14ac:dyDescent="0.25">
      <c r="A54" s="143" t="s">
        <v>35</v>
      </c>
      <c r="B54" s="144"/>
      <c r="C54" s="80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2" t="s">
        <v>16</v>
      </c>
      <c r="B65" s="83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14" priority="2" operator="equal">
      <formula>0</formula>
    </cfRule>
  </conditionalFormatting>
  <conditionalFormatting sqref="F6 J5 L6">
    <cfRule type="cellIs" dxfId="1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50" t="str">
        <f>СТАРТ!A1</f>
        <v>Мониторинг личностных результатов обучающихся (ООО)</v>
      </c>
      <c r="B1" s="150"/>
      <c r="C1" s="150"/>
    </row>
    <row r="3" spans="1:25" ht="21" customHeight="1" x14ac:dyDescent="0.25">
      <c r="A3" s="7">
        <f>СТАРТ!B5</f>
        <v>0</v>
      </c>
      <c r="B3" s="73">
        <f>СТАРТ!B21</f>
        <v>0</v>
      </c>
      <c r="C3" s="58">
        <f>СТАРТ!D5</f>
        <v>0</v>
      </c>
      <c r="D3" s="72"/>
      <c r="E3" s="152" t="s">
        <v>64</v>
      </c>
      <c r="F3" s="152"/>
      <c r="G3" s="152"/>
      <c r="H3" s="152"/>
      <c r="I3" s="152"/>
      <c r="J3" s="152"/>
      <c r="K3" s="152"/>
      <c r="L3" s="152"/>
      <c r="M3" s="152"/>
    </row>
    <row r="4" spans="1:25" ht="15.75" x14ac:dyDescent="0.25">
      <c r="A4" s="114" t="s">
        <v>4</v>
      </c>
      <c r="B4" s="111"/>
      <c r="C4" s="114" t="s">
        <v>5</v>
      </c>
      <c r="D4" s="52"/>
      <c r="E4" s="52"/>
      <c r="F4" s="153">
        <f>B3</f>
        <v>0</v>
      </c>
      <c r="G4" s="153"/>
      <c r="H4" s="153"/>
      <c r="I4" s="153"/>
      <c r="J4" s="153"/>
      <c r="K4" s="153"/>
      <c r="L4" s="153"/>
      <c r="M4" s="153"/>
    </row>
    <row r="5" spans="1:25" ht="21" customHeight="1" x14ac:dyDescent="0.25">
      <c r="D5" s="52"/>
      <c r="E5" s="52"/>
      <c r="F5" s="52"/>
      <c r="G5" s="54"/>
      <c r="H5" s="151" t="s">
        <v>19</v>
      </c>
      <c r="I5" s="151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81" t="s">
        <v>21</v>
      </c>
      <c r="B6" s="81" t="s">
        <v>12</v>
      </c>
      <c r="C6" s="81" t="s">
        <v>3</v>
      </c>
      <c r="D6" s="71"/>
      <c r="E6" s="71"/>
      <c r="F6" s="157">
        <f>СТАРТ!B3</f>
        <v>0</v>
      </c>
      <c r="G6" s="157"/>
      <c r="I6" s="49"/>
      <c r="J6" s="50"/>
      <c r="L6" s="160">
        <f>A3</f>
        <v>0</v>
      </c>
      <c r="M6" s="160"/>
    </row>
    <row r="7" spans="1:25" ht="45" x14ac:dyDescent="0.25">
      <c r="A7" s="147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9"/>
      <c r="D7" s="69"/>
      <c r="E7" s="69"/>
      <c r="F7" s="158" t="s">
        <v>15</v>
      </c>
      <c r="G7" s="158"/>
      <c r="H7" s="30"/>
      <c r="I7" s="46"/>
      <c r="J7" s="47"/>
      <c r="L7" s="158" t="s">
        <v>4</v>
      </c>
      <c r="M7" s="158"/>
      <c r="O7" s="159" t="s">
        <v>13</v>
      </c>
      <c r="P7" s="159"/>
      <c r="Q7" s="159"/>
      <c r="R7" s="159"/>
      <c r="S7" s="159"/>
      <c r="T7" s="93"/>
    </row>
    <row r="8" spans="1:25" ht="60" x14ac:dyDescent="0.25">
      <c r="A8" s="148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9"/>
      <c r="D8" s="70"/>
      <c r="E8" s="70"/>
      <c r="F8" s="70"/>
      <c r="O8" s="155" t="s">
        <v>51</v>
      </c>
      <c r="P8" s="155"/>
      <c r="Q8" s="155"/>
      <c r="R8" s="155"/>
      <c r="S8" s="156" t="s">
        <v>52</v>
      </c>
      <c r="T8" s="141"/>
    </row>
    <row r="9" spans="1:25" ht="15.75" x14ac:dyDescent="0.25">
      <c r="A9" s="148"/>
      <c r="B9" s="45" t="str">
        <f>УПРАВЛЕНИЕ!B8</f>
        <v xml:space="preserve">Проявляет уважение к государственным символам России, праздникам. </v>
      </c>
      <c r="C9" s="79"/>
      <c r="D9" s="70"/>
      <c r="E9" s="70"/>
      <c r="F9" s="70"/>
      <c r="O9" s="155"/>
      <c r="P9" s="155"/>
      <c r="Q9" s="155"/>
      <c r="R9" s="155"/>
      <c r="S9" s="156"/>
      <c r="T9" s="141"/>
      <c r="Y9" s="51"/>
    </row>
    <row r="10" spans="1:25" ht="45" x14ac:dyDescent="0.25">
      <c r="A10" s="148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9"/>
      <c r="D10" s="70"/>
      <c r="E10" s="70"/>
      <c r="F10" s="70"/>
      <c r="H10" s="46"/>
      <c r="I10" s="46"/>
      <c r="J10" s="47"/>
      <c r="O10" s="155"/>
      <c r="P10" s="155"/>
      <c r="Q10" s="155"/>
      <c r="R10" s="155"/>
      <c r="S10" s="156"/>
      <c r="T10" s="113"/>
    </row>
    <row r="11" spans="1:25" ht="30" x14ac:dyDescent="0.25">
      <c r="A11" s="148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9"/>
      <c r="D11" s="41"/>
      <c r="E11" s="41"/>
      <c r="F11" s="41"/>
      <c r="H11" s="39"/>
      <c r="I11" s="39"/>
      <c r="J11" s="40"/>
      <c r="O11" s="155"/>
      <c r="P11" s="155"/>
      <c r="Q11" s="155"/>
      <c r="R11" s="155"/>
      <c r="S11" s="156"/>
      <c r="T11" s="113"/>
    </row>
    <row r="12" spans="1:25" ht="45" x14ac:dyDescent="0.25">
      <c r="A12" s="148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9"/>
      <c r="D12" s="41"/>
      <c r="E12" s="41"/>
      <c r="F12" s="41"/>
      <c r="G12" s="39"/>
      <c r="H12" s="39"/>
      <c r="I12" s="39"/>
      <c r="J12" s="40"/>
      <c r="O12" s="94"/>
      <c r="P12" s="94"/>
      <c r="Q12" s="94"/>
      <c r="R12" s="94"/>
      <c r="S12" s="94"/>
      <c r="T12" s="112"/>
    </row>
    <row r="13" spans="1:25" ht="18" customHeight="1" x14ac:dyDescent="0.25">
      <c r="A13" s="145" t="s">
        <v>27</v>
      </c>
      <c r="B13" s="146"/>
      <c r="C13" s="80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7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9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48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9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48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9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48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9"/>
      <c r="D17" s="71"/>
      <c r="E17" s="71"/>
      <c r="G17" s="154" t="s">
        <v>47</v>
      </c>
      <c r="H17" s="154"/>
      <c r="I17" s="154"/>
      <c r="J17" s="154"/>
      <c r="K17" s="154"/>
      <c r="L17" s="154"/>
      <c r="M17" s="154"/>
    </row>
    <row r="18" spans="1:13" x14ac:dyDescent="0.25">
      <c r="A18" s="149"/>
      <c r="B18" s="45" t="str">
        <f>УПРАВЛЕНИЕ!B16</f>
        <v>Принимает участие в мероприятиях патриотической направленности.</v>
      </c>
      <c r="C18" s="79"/>
      <c r="D18" s="71"/>
      <c r="E18" s="71"/>
      <c r="G18" s="154"/>
      <c r="H18" s="154"/>
      <c r="I18" s="154"/>
      <c r="J18" s="154"/>
      <c r="K18" s="154"/>
      <c r="L18" s="154"/>
      <c r="M18" s="154"/>
    </row>
    <row r="19" spans="1:13" ht="18" customHeight="1" x14ac:dyDescent="0.25">
      <c r="A19" s="145" t="s">
        <v>29</v>
      </c>
      <c r="B19" s="146"/>
      <c r="C19" s="80" t="e">
        <f>AVERAGE(C14:C18)</f>
        <v>#DIV/0!</v>
      </c>
      <c r="D19" s="71"/>
      <c r="E19" s="71"/>
      <c r="G19" s="154"/>
      <c r="H19" s="154"/>
      <c r="I19" s="154"/>
      <c r="J19" s="154"/>
      <c r="K19" s="154"/>
      <c r="L19" s="154"/>
      <c r="M19" s="154"/>
    </row>
    <row r="20" spans="1:13" ht="45" x14ac:dyDescent="0.25">
      <c r="A20" s="147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9"/>
      <c r="D20" s="71"/>
      <c r="E20" s="71"/>
      <c r="G20" s="154"/>
      <c r="H20" s="154"/>
      <c r="I20" s="154"/>
      <c r="J20" s="154"/>
      <c r="K20" s="154"/>
      <c r="L20" s="154"/>
      <c r="M20" s="154"/>
    </row>
    <row r="21" spans="1:13" ht="45.75" customHeight="1" x14ac:dyDescent="0.25">
      <c r="A21" s="148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9"/>
      <c r="D21" s="71"/>
      <c r="E21" s="71"/>
      <c r="G21" s="116"/>
      <c r="H21" s="116"/>
      <c r="I21" s="116"/>
      <c r="J21" s="116"/>
      <c r="K21" s="116"/>
      <c r="L21" s="116"/>
      <c r="M21" s="116"/>
    </row>
    <row r="22" spans="1:13" ht="45" x14ac:dyDescent="0.25">
      <c r="A22" s="148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9"/>
      <c r="D22" s="71"/>
      <c r="E22" s="71"/>
      <c r="G22" s="116"/>
      <c r="H22" s="116"/>
      <c r="I22" s="116"/>
      <c r="J22" s="116"/>
      <c r="K22" s="116"/>
      <c r="L22" s="116"/>
      <c r="M22" s="116"/>
    </row>
    <row r="23" spans="1:13" ht="60" x14ac:dyDescent="0.25">
      <c r="A23" s="148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9"/>
      <c r="D23" s="71"/>
      <c r="E23" s="71"/>
      <c r="G23" s="116"/>
      <c r="H23" s="116"/>
      <c r="I23" s="116"/>
      <c r="J23" s="116"/>
      <c r="K23" s="116"/>
      <c r="L23" s="116"/>
      <c r="M23" s="116"/>
    </row>
    <row r="24" spans="1:13" ht="45" x14ac:dyDescent="0.25">
      <c r="A24" s="148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9"/>
      <c r="D24" s="71"/>
      <c r="E24" s="71"/>
      <c r="F24" s="71"/>
    </row>
    <row r="25" spans="1:13" ht="45" x14ac:dyDescent="0.25">
      <c r="A25" s="149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9"/>
      <c r="D25" s="71"/>
      <c r="E25" s="71"/>
      <c r="F25" s="71"/>
    </row>
    <row r="26" spans="1:13" ht="18" customHeight="1" x14ac:dyDescent="0.25">
      <c r="A26" s="143" t="s">
        <v>30</v>
      </c>
      <c r="B26" s="144"/>
      <c r="C26" s="80" t="e">
        <f>AVERAGE(C20:C25)</f>
        <v>#DIV/0!</v>
      </c>
      <c r="D26" s="71"/>
      <c r="E26" s="71"/>
      <c r="F26" s="71"/>
    </row>
    <row r="27" spans="1:13" ht="30" x14ac:dyDescent="0.25">
      <c r="A27" s="142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9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42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9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42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9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42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9"/>
      <c r="D30" s="71"/>
      <c r="E30" s="71"/>
      <c r="F30" s="71"/>
      <c r="K30" s="56"/>
      <c r="L30" s="56"/>
      <c r="M30" s="56"/>
    </row>
    <row r="31" spans="1:13" ht="18" customHeight="1" x14ac:dyDescent="0.25">
      <c r="A31" s="143" t="s">
        <v>31</v>
      </c>
      <c r="B31" s="144"/>
      <c r="C31" s="80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4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9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42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9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42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9"/>
      <c r="D34" s="71"/>
      <c r="E34" s="71"/>
      <c r="F34" s="71"/>
    </row>
    <row r="35" spans="1:13" ht="30" x14ac:dyDescent="0.25">
      <c r="A35" s="142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9"/>
      <c r="D35" s="71"/>
      <c r="E35" s="71"/>
      <c r="F35" s="71"/>
    </row>
    <row r="36" spans="1:13" ht="30" x14ac:dyDescent="0.25">
      <c r="A36" s="142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9"/>
      <c r="D36" s="71"/>
      <c r="E36" s="71"/>
      <c r="F36" s="71"/>
    </row>
    <row r="37" spans="1:13" ht="18" customHeight="1" x14ac:dyDescent="0.25">
      <c r="A37" s="143" t="s">
        <v>32</v>
      </c>
      <c r="B37" s="144"/>
      <c r="C37" s="80" t="e">
        <f>AVERAGE(C32:C36)</f>
        <v>#DIV/0!</v>
      </c>
      <c r="D37" s="71"/>
      <c r="E37" s="71"/>
      <c r="F37" s="71"/>
    </row>
    <row r="38" spans="1:13" x14ac:dyDescent="0.25">
      <c r="A38" s="142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9"/>
      <c r="D38" s="71"/>
      <c r="E38" s="71"/>
      <c r="F38" s="71"/>
    </row>
    <row r="39" spans="1:13" ht="30" x14ac:dyDescent="0.25">
      <c r="A39" s="142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9"/>
      <c r="D39" s="71"/>
      <c r="E39" s="71"/>
      <c r="F39" s="71"/>
    </row>
    <row r="40" spans="1:13" ht="45" x14ac:dyDescent="0.25">
      <c r="A40" s="142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9"/>
      <c r="D40" s="71"/>
      <c r="E40" s="71"/>
      <c r="F40" s="71"/>
    </row>
    <row r="41" spans="1:13" ht="60" x14ac:dyDescent="0.25">
      <c r="A41" s="142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9"/>
      <c r="D41" s="71"/>
      <c r="E41" s="71"/>
      <c r="F41" s="71"/>
    </row>
    <row r="42" spans="1:13" ht="45" x14ac:dyDescent="0.25">
      <c r="A42" s="142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9"/>
      <c r="D42" s="71"/>
      <c r="E42" s="71"/>
      <c r="F42" s="71"/>
    </row>
    <row r="43" spans="1:13" ht="17.25" customHeight="1" x14ac:dyDescent="0.25">
      <c r="A43" s="143" t="s">
        <v>34</v>
      </c>
      <c r="B43" s="144"/>
      <c r="C43" s="80" t="e">
        <f>AVERAGE(C38:C42)</f>
        <v>#DIV/0!</v>
      </c>
      <c r="D43" s="71"/>
      <c r="E43" s="71"/>
      <c r="F43" s="71"/>
    </row>
    <row r="44" spans="1:13" ht="30" x14ac:dyDescent="0.25">
      <c r="A44" s="142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9"/>
      <c r="D44" s="71"/>
      <c r="E44" s="71"/>
      <c r="F44" s="71"/>
    </row>
    <row r="45" spans="1:13" x14ac:dyDescent="0.25">
      <c r="A45" s="142"/>
      <c r="B45" s="45" t="str">
        <f>УПРАВЛЕНИЕ!B38</f>
        <v>Выражает активное неприятие действий, приносящих вред природе.</v>
      </c>
      <c r="C45" s="79"/>
      <c r="D45" s="71"/>
      <c r="E45" s="71"/>
      <c r="F45" s="71"/>
    </row>
    <row r="46" spans="1:13" ht="30" x14ac:dyDescent="0.25">
      <c r="A46" s="142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9"/>
      <c r="D46" s="71"/>
      <c r="E46" s="71"/>
      <c r="F46" s="71"/>
    </row>
    <row r="47" spans="1:13" ht="45" x14ac:dyDescent="0.25">
      <c r="A47" s="142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9"/>
      <c r="D47" s="71"/>
      <c r="E47" s="71"/>
      <c r="F47" s="71"/>
    </row>
    <row r="48" spans="1:13" ht="30" x14ac:dyDescent="0.25">
      <c r="A48" s="142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9"/>
      <c r="D48" s="71"/>
      <c r="E48" s="71"/>
      <c r="F48" s="71"/>
    </row>
    <row r="49" spans="1:6" ht="18" customHeight="1" x14ac:dyDescent="0.25">
      <c r="A49" s="143" t="s">
        <v>44</v>
      </c>
      <c r="B49" s="144"/>
      <c r="C49" s="80" t="e">
        <f>AVERAGE(C44:C48)</f>
        <v>#DIV/0!</v>
      </c>
      <c r="D49" s="71"/>
      <c r="E49" s="71"/>
      <c r="F49" s="71"/>
    </row>
    <row r="50" spans="1:6" ht="30" x14ac:dyDescent="0.25">
      <c r="A50" s="142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9"/>
      <c r="D50" s="71"/>
      <c r="E50" s="71"/>
      <c r="F50" s="71"/>
    </row>
    <row r="51" spans="1:6" ht="45" x14ac:dyDescent="0.25">
      <c r="A51" s="142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9"/>
      <c r="D51" s="71"/>
      <c r="E51" s="71"/>
      <c r="F51" s="71"/>
    </row>
    <row r="52" spans="1:6" ht="45" x14ac:dyDescent="0.25">
      <c r="A52" s="142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9"/>
      <c r="D52" s="71"/>
      <c r="E52" s="71"/>
      <c r="F52" s="71"/>
    </row>
    <row r="53" spans="1:6" ht="45" x14ac:dyDescent="0.25">
      <c r="A53" s="142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9"/>
      <c r="D53" s="71"/>
      <c r="E53" s="71"/>
      <c r="F53" s="71"/>
    </row>
    <row r="54" spans="1:6" ht="18" customHeight="1" x14ac:dyDescent="0.25">
      <c r="A54" s="143" t="s">
        <v>35</v>
      </c>
      <c r="B54" s="144"/>
      <c r="C54" s="80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2" t="s">
        <v>16</v>
      </c>
      <c r="B65" s="83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12" priority="2" operator="equal">
      <formula>0</formula>
    </cfRule>
  </conditionalFormatting>
  <conditionalFormatting sqref="F6 J5 L6">
    <cfRule type="cellIs" dxfId="1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50" t="str">
        <f>СТАРТ!A1</f>
        <v>Мониторинг личностных результатов обучающихся (ООО)</v>
      </c>
      <c r="B1" s="150"/>
      <c r="C1" s="150"/>
    </row>
    <row r="3" spans="1:25" ht="21" customHeight="1" x14ac:dyDescent="0.25">
      <c r="A3" s="7">
        <f>СТАРТ!B5</f>
        <v>0</v>
      </c>
      <c r="B3" s="73">
        <f>СТАРТ!B22</f>
        <v>0</v>
      </c>
      <c r="C3" s="58">
        <f>СТАРТ!D5</f>
        <v>0</v>
      </c>
      <c r="D3" s="72"/>
      <c r="E3" s="152" t="s">
        <v>64</v>
      </c>
      <c r="F3" s="152"/>
      <c r="G3" s="152"/>
      <c r="H3" s="152"/>
      <c r="I3" s="152"/>
      <c r="J3" s="152"/>
      <c r="K3" s="152"/>
      <c r="L3" s="152"/>
      <c r="M3" s="152"/>
    </row>
    <row r="4" spans="1:25" ht="15.75" x14ac:dyDescent="0.25">
      <c r="A4" s="114" t="s">
        <v>4</v>
      </c>
      <c r="B4" s="111"/>
      <c r="C4" s="114" t="s">
        <v>5</v>
      </c>
      <c r="D4" s="52"/>
      <c r="E4" s="52"/>
      <c r="F4" s="153">
        <f>B3</f>
        <v>0</v>
      </c>
      <c r="G4" s="153"/>
      <c r="H4" s="153"/>
      <c r="I4" s="153"/>
      <c r="J4" s="153"/>
      <c r="K4" s="153"/>
      <c r="L4" s="153"/>
      <c r="M4" s="153"/>
    </row>
    <row r="5" spans="1:25" ht="21" customHeight="1" x14ac:dyDescent="0.25">
      <c r="D5" s="52"/>
      <c r="E5" s="52"/>
      <c r="F5" s="52"/>
      <c r="G5" s="54"/>
      <c r="H5" s="151" t="s">
        <v>19</v>
      </c>
      <c r="I5" s="151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81" t="s">
        <v>21</v>
      </c>
      <c r="B6" s="81" t="s">
        <v>12</v>
      </c>
      <c r="C6" s="81" t="s">
        <v>3</v>
      </c>
      <c r="D6" s="71"/>
      <c r="E6" s="71"/>
      <c r="F6" s="157">
        <f>СТАРТ!B3</f>
        <v>0</v>
      </c>
      <c r="G6" s="157"/>
      <c r="I6" s="49"/>
      <c r="J6" s="50"/>
      <c r="L6" s="160">
        <f>A3</f>
        <v>0</v>
      </c>
      <c r="M6" s="160"/>
    </row>
    <row r="7" spans="1:25" ht="45" x14ac:dyDescent="0.25">
      <c r="A7" s="147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9"/>
      <c r="D7" s="69"/>
      <c r="E7" s="69"/>
      <c r="F7" s="158" t="s">
        <v>15</v>
      </c>
      <c r="G7" s="158"/>
      <c r="H7" s="30"/>
      <c r="I7" s="46"/>
      <c r="J7" s="47"/>
      <c r="L7" s="158" t="s">
        <v>4</v>
      </c>
      <c r="M7" s="158"/>
      <c r="O7" s="159" t="s">
        <v>13</v>
      </c>
      <c r="P7" s="159"/>
      <c r="Q7" s="159"/>
      <c r="R7" s="159"/>
      <c r="S7" s="159"/>
      <c r="T7" s="93"/>
    </row>
    <row r="8" spans="1:25" ht="60" x14ac:dyDescent="0.25">
      <c r="A8" s="148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9"/>
      <c r="D8" s="70"/>
      <c r="E8" s="70"/>
      <c r="F8" s="70"/>
      <c r="O8" s="155" t="s">
        <v>51</v>
      </c>
      <c r="P8" s="155"/>
      <c r="Q8" s="155"/>
      <c r="R8" s="155"/>
      <c r="S8" s="156" t="s">
        <v>52</v>
      </c>
      <c r="T8" s="141"/>
    </row>
    <row r="9" spans="1:25" ht="15.75" x14ac:dyDescent="0.25">
      <c r="A9" s="148"/>
      <c r="B9" s="45" t="str">
        <f>УПРАВЛЕНИЕ!B8</f>
        <v xml:space="preserve">Проявляет уважение к государственным символам России, праздникам. </v>
      </c>
      <c r="C9" s="79"/>
      <c r="D9" s="70"/>
      <c r="E9" s="70"/>
      <c r="F9" s="70"/>
      <c r="O9" s="155"/>
      <c r="P9" s="155"/>
      <c r="Q9" s="155"/>
      <c r="R9" s="155"/>
      <c r="S9" s="156"/>
      <c r="T9" s="141"/>
      <c r="Y9" s="51"/>
    </row>
    <row r="10" spans="1:25" ht="45" x14ac:dyDescent="0.25">
      <c r="A10" s="148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9"/>
      <c r="D10" s="70"/>
      <c r="E10" s="70"/>
      <c r="F10" s="70"/>
      <c r="H10" s="46"/>
      <c r="I10" s="46"/>
      <c r="J10" s="47"/>
      <c r="O10" s="155"/>
      <c r="P10" s="155"/>
      <c r="Q10" s="155"/>
      <c r="R10" s="155"/>
      <c r="S10" s="156"/>
      <c r="T10" s="113"/>
    </row>
    <row r="11" spans="1:25" ht="30" x14ac:dyDescent="0.25">
      <c r="A11" s="148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9"/>
      <c r="D11" s="41"/>
      <c r="E11" s="41"/>
      <c r="F11" s="41"/>
      <c r="H11" s="39"/>
      <c r="I11" s="39"/>
      <c r="J11" s="40"/>
      <c r="O11" s="155"/>
      <c r="P11" s="155"/>
      <c r="Q11" s="155"/>
      <c r="R11" s="155"/>
      <c r="S11" s="156"/>
      <c r="T11" s="113"/>
    </row>
    <row r="12" spans="1:25" ht="45" x14ac:dyDescent="0.25">
      <c r="A12" s="148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9"/>
      <c r="D12" s="41"/>
      <c r="E12" s="41"/>
      <c r="F12" s="41"/>
      <c r="G12" s="39"/>
      <c r="H12" s="39"/>
      <c r="I12" s="39"/>
      <c r="J12" s="40"/>
      <c r="O12" s="94"/>
      <c r="P12" s="94"/>
      <c r="Q12" s="94"/>
      <c r="R12" s="94"/>
      <c r="S12" s="94"/>
      <c r="T12" s="112"/>
    </row>
    <row r="13" spans="1:25" ht="18" customHeight="1" x14ac:dyDescent="0.25">
      <c r="A13" s="145" t="s">
        <v>27</v>
      </c>
      <c r="B13" s="146"/>
      <c r="C13" s="80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7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9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48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9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48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9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48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9"/>
      <c r="D17" s="71"/>
      <c r="E17" s="71"/>
      <c r="G17" s="154" t="s">
        <v>47</v>
      </c>
      <c r="H17" s="154"/>
      <c r="I17" s="154"/>
      <c r="J17" s="154"/>
      <c r="K17" s="154"/>
      <c r="L17" s="154"/>
      <c r="M17" s="154"/>
    </row>
    <row r="18" spans="1:13" x14ac:dyDescent="0.25">
      <c r="A18" s="149"/>
      <c r="B18" s="45" t="str">
        <f>УПРАВЛЕНИЕ!B16</f>
        <v>Принимает участие в мероприятиях патриотической направленности.</v>
      </c>
      <c r="C18" s="79"/>
      <c r="D18" s="71"/>
      <c r="E18" s="71"/>
      <c r="G18" s="154"/>
      <c r="H18" s="154"/>
      <c r="I18" s="154"/>
      <c r="J18" s="154"/>
      <c r="K18" s="154"/>
      <c r="L18" s="154"/>
      <c r="M18" s="154"/>
    </row>
    <row r="19" spans="1:13" ht="18" customHeight="1" x14ac:dyDescent="0.25">
      <c r="A19" s="145" t="s">
        <v>29</v>
      </c>
      <c r="B19" s="146"/>
      <c r="C19" s="80" t="e">
        <f>AVERAGE(C14:C18)</f>
        <v>#DIV/0!</v>
      </c>
      <c r="D19" s="71"/>
      <c r="E19" s="71"/>
      <c r="G19" s="154"/>
      <c r="H19" s="154"/>
      <c r="I19" s="154"/>
      <c r="J19" s="154"/>
      <c r="K19" s="154"/>
      <c r="L19" s="154"/>
      <c r="M19" s="154"/>
    </row>
    <row r="20" spans="1:13" ht="45" x14ac:dyDescent="0.25">
      <c r="A20" s="147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9"/>
      <c r="D20" s="71"/>
      <c r="E20" s="71"/>
      <c r="G20" s="154"/>
      <c r="H20" s="154"/>
      <c r="I20" s="154"/>
      <c r="J20" s="154"/>
      <c r="K20" s="154"/>
      <c r="L20" s="154"/>
      <c r="M20" s="154"/>
    </row>
    <row r="21" spans="1:13" ht="45.75" customHeight="1" x14ac:dyDescent="0.25">
      <c r="A21" s="148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9"/>
      <c r="D21" s="71"/>
      <c r="E21" s="71"/>
      <c r="G21" s="116"/>
      <c r="H21" s="116"/>
      <c r="I21" s="116"/>
      <c r="J21" s="116"/>
      <c r="K21" s="116"/>
      <c r="L21" s="116"/>
      <c r="M21" s="116"/>
    </row>
    <row r="22" spans="1:13" ht="45" x14ac:dyDescent="0.25">
      <c r="A22" s="148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9"/>
      <c r="D22" s="71"/>
      <c r="E22" s="71"/>
      <c r="G22" s="116"/>
      <c r="H22" s="116"/>
      <c r="I22" s="116"/>
      <c r="J22" s="116"/>
      <c r="K22" s="116"/>
      <c r="L22" s="116"/>
      <c r="M22" s="116"/>
    </row>
    <row r="23" spans="1:13" ht="60" x14ac:dyDescent="0.25">
      <c r="A23" s="148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9"/>
      <c r="D23" s="71"/>
      <c r="E23" s="71"/>
      <c r="G23" s="116"/>
      <c r="H23" s="116"/>
      <c r="I23" s="116"/>
      <c r="J23" s="116"/>
      <c r="K23" s="116"/>
      <c r="L23" s="116"/>
      <c r="M23" s="116"/>
    </row>
    <row r="24" spans="1:13" ht="45" x14ac:dyDescent="0.25">
      <c r="A24" s="148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9"/>
      <c r="D24" s="71"/>
      <c r="E24" s="71"/>
      <c r="F24" s="71"/>
    </row>
    <row r="25" spans="1:13" ht="45" x14ac:dyDescent="0.25">
      <c r="A25" s="149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9"/>
      <c r="D25" s="71"/>
      <c r="E25" s="71"/>
      <c r="F25" s="71"/>
    </row>
    <row r="26" spans="1:13" ht="18" customHeight="1" x14ac:dyDescent="0.25">
      <c r="A26" s="143" t="s">
        <v>30</v>
      </c>
      <c r="B26" s="144"/>
      <c r="C26" s="80" t="e">
        <f>AVERAGE(C20:C25)</f>
        <v>#DIV/0!</v>
      </c>
      <c r="D26" s="71"/>
      <c r="E26" s="71"/>
      <c r="F26" s="71"/>
    </row>
    <row r="27" spans="1:13" ht="30" x14ac:dyDescent="0.25">
      <c r="A27" s="142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9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42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9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42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9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42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9"/>
      <c r="D30" s="71"/>
      <c r="E30" s="71"/>
      <c r="F30" s="71"/>
      <c r="K30" s="56"/>
      <c r="L30" s="56"/>
      <c r="M30" s="56"/>
    </row>
    <row r="31" spans="1:13" ht="18" customHeight="1" x14ac:dyDescent="0.25">
      <c r="A31" s="143" t="s">
        <v>31</v>
      </c>
      <c r="B31" s="144"/>
      <c r="C31" s="80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4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9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42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9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42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9"/>
      <c r="D34" s="71"/>
      <c r="E34" s="71"/>
      <c r="F34" s="71"/>
    </row>
    <row r="35" spans="1:13" ht="30" x14ac:dyDescent="0.25">
      <c r="A35" s="142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9"/>
      <c r="D35" s="71"/>
      <c r="E35" s="71"/>
      <c r="F35" s="71"/>
    </row>
    <row r="36" spans="1:13" ht="30" x14ac:dyDescent="0.25">
      <c r="A36" s="142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9"/>
      <c r="D36" s="71"/>
      <c r="E36" s="71"/>
      <c r="F36" s="71"/>
    </row>
    <row r="37" spans="1:13" ht="18" customHeight="1" x14ac:dyDescent="0.25">
      <c r="A37" s="143" t="s">
        <v>32</v>
      </c>
      <c r="B37" s="144"/>
      <c r="C37" s="80" t="e">
        <f>AVERAGE(C32:C36)</f>
        <v>#DIV/0!</v>
      </c>
      <c r="D37" s="71"/>
      <c r="E37" s="71"/>
      <c r="F37" s="71"/>
    </row>
    <row r="38" spans="1:13" x14ac:dyDescent="0.25">
      <c r="A38" s="142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9"/>
      <c r="D38" s="71"/>
      <c r="E38" s="71"/>
      <c r="F38" s="71"/>
    </row>
    <row r="39" spans="1:13" ht="30" x14ac:dyDescent="0.25">
      <c r="A39" s="142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9"/>
      <c r="D39" s="71"/>
      <c r="E39" s="71"/>
      <c r="F39" s="71"/>
    </row>
    <row r="40" spans="1:13" ht="45" x14ac:dyDescent="0.25">
      <c r="A40" s="142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9"/>
      <c r="D40" s="71"/>
      <c r="E40" s="71"/>
      <c r="F40" s="71"/>
    </row>
    <row r="41" spans="1:13" ht="60" x14ac:dyDescent="0.25">
      <c r="A41" s="142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9"/>
      <c r="D41" s="71"/>
      <c r="E41" s="71"/>
      <c r="F41" s="71"/>
    </row>
    <row r="42" spans="1:13" ht="45" x14ac:dyDescent="0.25">
      <c r="A42" s="142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9"/>
      <c r="D42" s="71"/>
      <c r="E42" s="71"/>
      <c r="F42" s="71"/>
    </row>
    <row r="43" spans="1:13" ht="17.25" customHeight="1" x14ac:dyDescent="0.25">
      <c r="A43" s="143" t="s">
        <v>34</v>
      </c>
      <c r="B43" s="144"/>
      <c r="C43" s="80" t="e">
        <f>AVERAGE(C38:C42)</f>
        <v>#DIV/0!</v>
      </c>
      <c r="D43" s="71"/>
      <c r="E43" s="71"/>
      <c r="F43" s="71"/>
    </row>
    <row r="44" spans="1:13" ht="30" x14ac:dyDescent="0.25">
      <c r="A44" s="142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9"/>
      <c r="D44" s="71"/>
      <c r="E44" s="71"/>
      <c r="F44" s="71"/>
    </row>
    <row r="45" spans="1:13" x14ac:dyDescent="0.25">
      <c r="A45" s="142"/>
      <c r="B45" s="45" t="str">
        <f>УПРАВЛЕНИЕ!B38</f>
        <v>Выражает активное неприятие действий, приносящих вред природе.</v>
      </c>
      <c r="C45" s="79"/>
      <c r="D45" s="71"/>
      <c r="E45" s="71"/>
      <c r="F45" s="71"/>
    </row>
    <row r="46" spans="1:13" ht="30" x14ac:dyDescent="0.25">
      <c r="A46" s="142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9"/>
      <c r="D46" s="71"/>
      <c r="E46" s="71"/>
      <c r="F46" s="71"/>
    </row>
    <row r="47" spans="1:13" ht="45" x14ac:dyDescent="0.25">
      <c r="A47" s="142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9"/>
      <c r="D47" s="71"/>
      <c r="E47" s="71"/>
      <c r="F47" s="71"/>
    </row>
    <row r="48" spans="1:13" ht="30" x14ac:dyDescent="0.25">
      <c r="A48" s="142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9"/>
      <c r="D48" s="71"/>
      <c r="E48" s="71"/>
      <c r="F48" s="71"/>
    </row>
    <row r="49" spans="1:6" ht="18" customHeight="1" x14ac:dyDescent="0.25">
      <c r="A49" s="143" t="s">
        <v>44</v>
      </c>
      <c r="B49" s="144"/>
      <c r="C49" s="80" t="e">
        <f>AVERAGE(C44:C48)</f>
        <v>#DIV/0!</v>
      </c>
      <c r="D49" s="71"/>
      <c r="E49" s="71"/>
      <c r="F49" s="71"/>
    </row>
    <row r="50" spans="1:6" ht="30" x14ac:dyDescent="0.25">
      <c r="A50" s="142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9"/>
      <c r="D50" s="71"/>
      <c r="E50" s="71"/>
      <c r="F50" s="71"/>
    </row>
    <row r="51" spans="1:6" ht="45" x14ac:dyDescent="0.25">
      <c r="A51" s="142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9"/>
      <c r="D51" s="71"/>
      <c r="E51" s="71"/>
      <c r="F51" s="71"/>
    </row>
    <row r="52" spans="1:6" ht="45" x14ac:dyDescent="0.25">
      <c r="A52" s="142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9"/>
      <c r="D52" s="71"/>
      <c r="E52" s="71"/>
      <c r="F52" s="71"/>
    </row>
    <row r="53" spans="1:6" ht="45" x14ac:dyDescent="0.25">
      <c r="A53" s="142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9"/>
      <c r="D53" s="71"/>
      <c r="E53" s="71"/>
      <c r="F53" s="71"/>
    </row>
    <row r="54" spans="1:6" ht="18" customHeight="1" x14ac:dyDescent="0.25">
      <c r="A54" s="143" t="s">
        <v>35</v>
      </c>
      <c r="B54" s="144"/>
      <c r="C54" s="80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2" t="s">
        <v>16</v>
      </c>
      <c r="B65" s="83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10" priority="2" operator="equal">
      <formula>0</formula>
    </cfRule>
  </conditionalFormatting>
  <conditionalFormatting sqref="F6 J5 L6">
    <cfRule type="cellIs" dxfId="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50" t="str">
        <f>СТАРТ!A1</f>
        <v>Мониторинг личностных результатов обучающихся (ООО)</v>
      </c>
      <c r="B1" s="150"/>
      <c r="C1" s="150"/>
    </row>
    <row r="3" spans="1:25" ht="21" customHeight="1" x14ac:dyDescent="0.25">
      <c r="A3" s="7">
        <f>СТАРТ!B5</f>
        <v>0</v>
      </c>
      <c r="B3" s="73">
        <f>СТАРТ!B23</f>
        <v>0</v>
      </c>
      <c r="C3" s="58">
        <f>СТАРТ!D5</f>
        <v>0</v>
      </c>
      <c r="D3" s="72"/>
      <c r="E3" s="152" t="s">
        <v>64</v>
      </c>
      <c r="F3" s="152"/>
      <c r="G3" s="152"/>
      <c r="H3" s="152"/>
      <c r="I3" s="152"/>
      <c r="J3" s="152"/>
      <c r="K3" s="152"/>
      <c r="L3" s="152"/>
      <c r="M3" s="152"/>
    </row>
    <row r="4" spans="1:25" ht="15.75" x14ac:dyDescent="0.25">
      <c r="A4" s="114" t="s">
        <v>4</v>
      </c>
      <c r="B4" s="111"/>
      <c r="C4" s="114" t="s">
        <v>5</v>
      </c>
      <c r="D4" s="52"/>
      <c r="E4" s="52"/>
      <c r="F4" s="153">
        <f>B3</f>
        <v>0</v>
      </c>
      <c r="G4" s="153"/>
      <c r="H4" s="153"/>
      <c r="I4" s="153"/>
      <c r="J4" s="153"/>
      <c r="K4" s="153"/>
      <c r="L4" s="153"/>
      <c r="M4" s="153"/>
    </row>
    <row r="5" spans="1:25" ht="21" customHeight="1" x14ac:dyDescent="0.25">
      <c r="D5" s="52"/>
      <c r="E5" s="52"/>
      <c r="F5" s="52"/>
      <c r="G5" s="54"/>
      <c r="H5" s="151" t="s">
        <v>19</v>
      </c>
      <c r="I5" s="151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81" t="s">
        <v>21</v>
      </c>
      <c r="B6" s="81" t="s">
        <v>12</v>
      </c>
      <c r="C6" s="81" t="s">
        <v>3</v>
      </c>
      <c r="D6" s="71"/>
      <c r="E6" s="71"/>
      <c r="F6" s="157">
        <f>СТАРТ!B3</f>
        <v>0</v>
      </c>
      <c r="G6" s="157"/>
      <c r="I6" s="49"/>
      <c r="J6" s="50"/>
      <c r="L6" s="160">
        <f>A3</f>
        <v>0</v>
      </c>
      <c r="M6" s="160"/>
    </row>
    <row r="7" spans="1:25" ht="45" x14ac:dyDescent="0.25">
      <c r="A7" s="147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9"/>
      <c r="D7" s="69"/>
      <c r="E7" s="69"/>
      <c r="F7" s="158" t="s">
        <v>15</v>
      </c>
      <c r="G7" s="158"/>
      <c r="H7" s="30"/>
      <c r="I7" s="46"/>
      <c r="J7" s="47"/>
      <c r="L7" s="158" t="s">
        <v>4</v>
      </c>
      <c r="M7" s="158"/>
      <c r="O7" s="159" t="s">
        <v>13</v>
      </c>
      <c r="P7" s="159"/>
      <c r="Q7" s="159"/>
      <c r="R7" s="159"/>
      <c r="S7" s="159"/>
      <c r="T7" s="93"/>
    </row>
    <row r="8" spans="1:25" ht="60" x14ac:dyDescent="0.25">
      <c r="A8" s="148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9"/>
      <c r="D8" s="70"/>
      <c r="E8" s="70"/>
      <c r="F8" s="70"/>
      <c r="O8" s="155" t="s">
        <v>51</v>
      </c>
      <c r="P8" s="155"/>
      <c r="Q8" s="155"/>
      <c r="R8" s="155"/>
      <c r="S8" s="156" t="s">
        <v>52</v>
      </c>
      <c r="T8" s="141"/>
    </row>
    <row r="9" spans="1:25" ht="15.75" x14ac:dyDescent="0.25">
      <c r="A9" s="148"/>
      <c r="B9" s="45" t="str">
        <f>УПРАВЛЕНИЕ!B8</f>
        <v xml:space="preserve">Проявляет уважение к государственным символам России, праздникам. </v>
      </c>
      <c r="C9" s="79"/>
      <c r="D9" s="70"/>
      <c r="E9" s="70"/>
      <c r="F9" s="70"/>
      <c r="O9" s="155"/>
      <c r="P9" s="155"/>
      <c r="Q9" s="155"/>
      <c r="R9" s="155"/>
      <c r="S9" s="156"/>
      <c r="T9" s="141"/>
      <c r="Y9" s="51"/>
    </row>
    <row r="10" spans="1:25" ht="45" x14ac:dyDescent="0.25">
      <c r="A10" s="148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9"/>
      <c r="D10" s="70"/>
      <c r="E10" s="70"/>
      <c r="F10" s="70"/>
      <c r="H10" s="46"/>
      <c r="I10" s="46"/>
      <c r="J10" s="47"/>
      <c r="O10" s="155"/>
      <c r="P10" s="155"/>
      <c r="Q10" s="155"/>
      <c r="R10" s="155"/>
      <c r="S10" s="156"/>
      <c r="T10" s="113"/>
    </row>
    <row r="11" spans="1:25" ht="30" x14ac:dyDescent="0.25">
      <c r="A11" s="148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9"/>
      <c r="D11" s="41"/>
      <c r="E11" s="41"/>
      <c r="F11" s="41"/>
      <c r="H11" s="39"/>
      <c r="I11" s="39"/>
      <c r="J11" s="40"/>
      <c r="O11" s="155"/>
      <c r="P11" s="155"/>
      <c r="Q11" s="155"/>
      <c r="R11" s="155"/>
      <c r="S11" s="156"/>
      <c r="T11" s="113"/>
    </row>
    <row r="12" spans="1:25" ht="45" x14ac:dyDescent="0.25">
      <c r="A12" s="148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9"/>
      <c r="D12" s="41"/>
      <c r="E12" s="41"/>
      <c r="F12" s="41"/>
      <c r="G12" s="39"/>
      <c r="H12" s="39"/>
      <c r="I12" s="39"/>
      <c r="J12" s="40"/>
      <c r="O12" s="94"/>
      <c r="P12" s="94"/>
      <c r="Q12" s="94"/>
      <c r="R12" s="94"/>
      <c r="S12" s="94"/>
      <c r="T12" s="112"/>
    </row>
    <row r="13" spans="1:25" ht="18" customHeight="1" x14ac:dyDescent="0.25">
      <c r="A13" s="145" t="s">
        <v>27</v>
      </c>
      <c r="B13" s="146"/>
      <c r="C13" s="80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7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9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48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9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48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9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48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9"/>
      <c r="D17" s="71"/>
      <c r="E17" s="71"/>
      <c r="G17" s="154" t="s">
        <v>47</v>
      </c>
      <c r="H17" s="154"/>
      <c r="I17" s="154"/>
      <c r="J17" s="154"/>
      <c r="K17" s="154"/>
      <c r="L17" s="154"/>
      <c r="M17" s="154"/>
    </row>
    <row r="18" spans="1:13" x14ac:dyDescent="0.25">
      <c r="A18" s="149"/>
      <c r="B18" s="45" t="str">
        <f>УПРАВЛЕНИЕ!B16</f>
        <v>Принимает участие в мероприятиях патриотической направленности.</v>
      </c>
      <c r="C18" s="79"/>
      <c r="D18" s="71"/>
      <c r="E18" s="71"/>
      <c r="G18" s="154"/>
      <c r="H18" s="154"/>
      <c r="I18" s="154"/>
      <c r="J18" s="154"/>
      <c r="K18" s="154"/>
      <c r="L18" s="154"/>
      <c r="M18" s="154"/>
    </row>
    <row r="19" spans="1:13" ht="18" customHeight="1" x14ac:dyDescent="0.25">
      <c r="A19" s="145" t="s">
        <v>29</v>
      </c>
      <c r="B19" s="146"/>
      <c r="C19" s="80" t="e">
        <f>AVERAGE(C14:C18)</f>
        <v>#DIV/0!</v>
      </c>
      <c r="D19" s="71"/>
      <c r="E19" s="71"/>
      <c r="G19" s="154"/>
      <c r="H19" s="154"/>
      <c r="I19" s="154"/>
      <c r="J19" s="154"/>
      <c r="K19" s="154"/>
      <c r="L19" s="154"/>
      <c r="M19" s="154"/>
    </row>
    <row r="20" spans="1:13" ht="45" x14ac:dyDescent="0.25">
      <c r="A20" s="147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9"/>
      <c r="D20" s="71"/>
      <c r="E20" s="71"/>
      <c r="G20" s="154"/>
      <c r="H20" s="154"/>
      <c r="I20" s="154"/>
      <c r="J20" s="154"/>
      <c r="K20" s="154"/>
      <c r="L20" s="154"/>
      <c r="M20" s="154"/>
    </row>
    <row r="21" spans="1:13" ht="45.75" customHeight="1" x14ac:dyDescent="0.25">
      <c r="A21" s="148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9"/>
      <c r="D21" s="71"/>
      <c r="E21" s="71"/>
      <c r="G21" s="116"/>
      <c r="H21" s="116"/>
      <c r="I21" s="116"/>
      <c r="J21" s="116"/>
      <c r="K21" s="116"/>
      <c r="L21" s="116"/>
      <c r="M21" s="116"/>
    </row>
    <row r="22" spans="1:13" ht="45" x14ac:dyDescent="0.25">
      <c r="A22" s="148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9"/>
      <c r="D22" s="71"/>
      <c r="E22" s="71"/>
      <c r="G22" s="116"/>
      <c r="H22" s="116"/>
      <c r="I22" s="116"/>
      <c r="J22" s="116"/>
      <c r="K22" s="116"/>
      <c r="L22" s="116"/>
      <c r="M22" s="116"/>
    </row>
    <row r="23" spans="1:13" ht="60" x14ac:dyDescent="0.25">
      <c r="A23" s="148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9"/>
      <c r="D23" s="71"/>
      <c r="E23" s="71"/>
      <c r="G23" s="116"/>
      <c r="H23" s="116"/>
      <c r="I23" s="116"/>
      <c r="J23" s="116"/>
      <c r="K23" s="116"/>
      <c r="L23" s="116"/>
      <c r="M23" s="116"/>
    </row>
    <row r="24" spans="1:13" ht="45" x14ac:dyDescent="0.25">
      <c r="A24" s="148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9"/>
      <c r="D24" s="71"/>
      <c r="E24" s="71"/>
      <c r="F24" s="71"/>
    </row>
    <row r="25" spans="1:13" ht="45" x14ac:dyDescent="0.25">
      <c r="A25" s="149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9"/>
      <c r="D25" s="71"/>
      <c r="E25" s="71"/>
      <c r="F25" s="71"/>
    </row>
    <row r="26" spans="1:13" ht="18" customHeight="1" x14ac:dyDescent="0.25">
      <c r="A26" s="143" t="s">
        <v>30</v>
      </c>
      <c r="B26" s="144"/>
      <c r="C26" s="80" t="e">
        <f>AVERAGE(C20:C25)</f>
        <v>#DIV/0!</v>
      </c>
      <c r="D26" s="71"/>
      <c r="E26" s="71"/>
      <c r="F26" s="71"/>
    </row>
    <row r="27" spans="1:13" ht="30" x14ac:dyDescent="0.25">
      <c r="A27" s="142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9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42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9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42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9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42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9"/>
      <c r="D30" s="71"/>
      <c r="E30" s="71"/>
      <c r="F30" s="71"/>
      <c r="K30" s="56"/>
      <c r="L30" s="56"/>
      <c r="M30" s="56"/>
    </row>
    <row r="31" spans="1:13" ht="18" customHeight="1" x14ac:dyDescent="0.25">
      <c r="A31" s="143" t="s">
        <v>31</v>
      </c>
      <c r="B31" s="144"/>
      <c r="C31" s="80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4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9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42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9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42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9"/>
      <c r="D34" s="71"/>
      <c r="E34" s="71"/>
      <c r="F34" s="71"/>
    </row>
    <row r="35" spans="1:13" ht="30" x14ac:dyDescent="0.25">
      <c r="A35" s="142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9"/>
      <c r="D35" s="71"/>
      <c r="E35" s="71"/>
      <c r="F35" s="71"/>
    </row>
    <row r="36" spans="1:13" ht="30" x14ac:dyDescent="0.25">
      <c r="A36" s="142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9"/>
      <c r="D36" s="71"/>
      <c r="E36" s="71"/>
      <c r="F36" s="71"/>
    </row>
    <row r="37" spans="1:13" ht="18" customHeight="1" x14ac:dyDescent="0.25">
      <c r="A37" s="143" t="s">
        <v>32</v>
      </c>
      <c r="B37" s="144"/>
      <c r="C37" s="80" t="e">
        <f>AVERAGE(C32:C36)</f>
        <v>#DIV/0!</v>
      </c>
      <c r="D37" s="71"/>
      <c r="E37" s="71"/>
      <c r="F37" s="71"/>
    </row>
    <row r="38" spans="1:13" x14ac:dyDescent="0.25">
      <c r="A38" s="142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9"/>
      <c r="D38" s="71"/>
      <c r="E38" s="71"/>
      <c r="F38" s="71"/>
    </row>
    <row r="39" spans="1:13" ht="30" x14ac:dyDescent="0.25">
      <c r="A39" s="142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9"/>
      <c r="D39" s="71"/>
      <c r="E39" s="71"/>
      <c r="F39" s="71"/>
    </row>
    <row r="40" spans="1:13" ht="45" x14ac:dyDescent="0.25">
      <c r="A40" s="142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9"/>
      <c r="D40" s="71"/>
      <c r="E40" s="71"/>
      <c r="F40" s="71"/>
    </row>
    <row r="41" spans="1:13" ht="60" x14ac:dyDescent="0.25">
      <c r="A41" s="142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9"/>
      <c r="D41" s="71"/>
      <c r="E41" s="71"/>
      <c r="F41" s="71"/>
    </row>
    <row r="42" spans="1:13" ht="45" x14ac:dyDescent="0.25">
      <c r="A42" s="142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9"/>
      <c r="D42" s="71"/>
      <c r="E42" s="71"/>
      <c r="F42" s="71"/>
    </row>
    <row r="43" spans="1:13" ht="17.25" customHeight="1" x14ac:dyDescent="0.25">
      <c r="A43" s="143" t="s">
        <v>34</v>
      </c>
      <c r="B43" s="144"/>
      <c r="C43" s="80" t="e">
        <f>AVERAGE(C38:C42)</f>
        <v>#DIV/0!</v>
      </c>
      <c r="D43" s="71"/>
      <c r="E43" s="71"/>
      <c r="F43" s="71"/>
    </row>
    <row r="44" spans="1:13" ht="30" x14ac:dyDescent="0.25">
      <c r="A44" s="142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9"/>
      <c r="D44" s="71"/>
      <c r="E44" s="71"/>
      <c r="F44" s="71"/>
    </row>
    <row r="45" spans="1:13" x14ac:dyDescent="0.25">
      <c r="A45" s="142"/>
      <c r="B45" s="45" t="str">
        <f>УПРАВЛЕНИЕ!B38</f>
        <v>Выражает активное неприятие действий, приносящих вред природе.</v>
      </c>
      <c r="C45" s="79"/>
      <c r="D45" s="71"/>
      <c r="E45" s="71"/>
      <c r="F45" s="71"/>
    </row>
    <row r="46" spans="1:13" ht="30" x14ac:dyDescent="0.25">
      <c r="A46" s="142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9"/>
      <c r="D46" s="71"/>
      <c r="E46" s="71"/>
      <c r="F46" s="71"/>
    </row>
    <row r="47" spans="1:13" ht="45" x14ac:dyDescent="0.25">
      <c r="A47" s="142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9"/>
      <c r="D47" s="71"/>
      <c r="E47" s="71"/>
      <c r="F47" s="71"/>
    </row>
    <row r="48" spans="1:13" ht="30" x14ac:dyDescent="0.25">
      <c r="A48" s="142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9"/>
      <c r="D48" s="71"/>
      <c r="E48" s="71"/>
      <c r="F48" s="71"/>
    </row>
    <row r="49" spans="1:6" ht="18" customHeight="1" x14ac:dyDescent="0.25">
      <c r="A49" s="143" t="s">
        <v>44</v>
      </c>
      <c r="B49" s="144"/>
      <c r="C49" s="80" t="e">
        <f>AVERAGE(C44:C48)</f>
        <v>#DIV/0!</v>
      </c>
      <c r="D49" s="71"/>
      <c r="E49" s="71"/>
      <c r="F49" s="71"/>
    </row>
    <row r="50" spans="1:6" ht="30" x14ac:dyDescent="0.25">
      <c r="A50" s="142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9"/>
      <c r="D50" s="71"/>
      <c r="E50" s="71"/>
      <c r="F50" s="71"/>
    </row>
    <row r="51" spans="1:6" ht="45" x14ac:dyDescent="0.25">
      <c r="A51" s="142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9"/>
      <c r="D51" s="71"/>
      <c r="E51" s="71"/>
      <c r="F51" s="71"/>
    </row>
    <row r="52" spans="1:6" ht="45" x14ac:dyDescent="0.25">
      <c r="A52" s="142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9"/>
      <c r="D52" s="71"/>
      <c r="E52" s="71"/>
      <c r="F52" s="71"/>
    </row>
    <row r="53" spans="1:6" ht="45" x14ac:dyDescent="0.25">
      <c r="A53" s="142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9"/>
      <c r="D53" s="71"/>
      <c r="E53" s="71"/>
      <c r="F53" s="71"/>
    </row>
    <row r="54" spans="1:6" ht="18" customHeight="1" x14ac:dyDescent="0.25">
      <c r="A54" s="143" t="s">
        <v>35</v>
      </c>
      <c r="B54" s="144"/>
      <c r="C54" s="80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2" t="s">
        <v>16</v>
      </c>
      <c r="B65" s="83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8" priority="2" operator="equal">
      <formula>0</formula>
    </cfRule>
  </conditionalFormatting>
  <conditionalFormatting sqref="F6 J5 L6">
    <cfRule type="cellIs" dxfId="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50" t="str">
        <f>СТАРТ!A1</f>
        <v>Мониторинг личностных результатов обучающихся (ООО)</v>
      </c>
      <c r="B1" s="150"/>
      <c r="C1" s="150"/>
    </row>
    <row r="3" spans="1:25" ht="21" customHeight="1" x14ac:dyDescent="0.25">
      <c r="A3" s="7">
        <f>СТАРТ!B5</f>
        <v>0</v>
      </c>
      <c r="B3" s="73">
        <f>СТАРТ!B24</f>
        <v>0</v>
      </c>
      <c r="C3" s="58">
        <f>СТАРТ!D5</f>
        <v>0</v>
      </c>
      <c r="D3" s="72"/>
      <c r="E3" s="152" t="s">
        <v>64</v>
      </c>
      <c r="F3" s="152"/>
      <c r="G3" s="152"/>
      <c r="H3" s="152"/>
      <c r="I3" s="152"/>
      <c r="J3" s="152"/>
      <c r="K3" s="152"/>
      <c r="L3" s="152"/>
      <c r="M3" s="152"/>
    </row>
    <row r="4" spans="1:25" ht="15.75" x14ac:dyDescent="0.25">
      <c r="A4" s="114" t="s">
        <v>4</v>
      </c>
      <c r="B4" s="111"/>
      <c r="C4" s="114" t="s">
        <v>5</v>
      </c>
      <c r="D4" s="52"/>
      <c r="E4" s="52"/>
      <c r="F4" s="153">
        <f>B3</f>
        <v>0</v>
      </c>
      <c r="G4" s="153"/>
      <c r="H4" s="153"/>
      <c r="I4" s="153"/>
      <c r="J4" s="153"/>
      <c r="K4" s="153"/>
      <c r="L4" s="153"/>
      <c r="M4" s="153"/>
    </row>
    <row r="5" spans="1:25" ht="21" customHeight="1" x14ac:dyDescent="0.25">
      <c r="D5" s="52"/>
      <c r="E5" s="52"/>
      <c r="F5" s="52"/>
      <c r="G5" s="54"/>
      <c r="H5" s="151" t="s">
        <v>19</v>
      </c>
      <c r="I5" s="151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81" t="s">
        <v>21</v>
      </c>
      <c r="B6" s="81" t="s">
        <v>12</v>
      </c>
      <c r="C6" s="81" t="s">
        <v>3</v>
      </c>
      <c r="D6" s="71"/>
      <c r="E6" s="71"/>
      <c r="F6" s="157">
        <f>СТАРТ!B3</f>
        <v>0</v>
      </c>
      <c r="G6" s="157"/>
      <c r="I6" s="49"/>
      <c r="J6" s="50"/>
      <c r="L6" s="160">
        <f>A3</f>
        <v>0</v>
      </c>
      <c r="M6" s="160"/>
    </row>
    <row r="7" spans="1:25" ht="45" x14ac:dyDescent="0.25">
      <c r="A7" s="147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9"/>
      <c r="D7" s="69"/>
      <c r="E7" s="69"/>
      <c r="F7" s="158" t="s">
        <v>15</v>
      </c>
      <c r="G7" s="158"/>
      <c r="H7" s="30"/>
      <c r="I7" s="46"/>
      <c r="J7" s="47"/>
      <c r="L7" s="158" t="s">
        <v>4</v>
      </c>
      <c r="M7" s="158"/>
      <c r="O7" s="159" t="s">
        <v>13</v>
      </c>
      <c r="P7" s="159"/>
      <c r="Q7" s="159"/>
      <c r="R7" s="159"/>
      <c r="S7" s="159"/>
      <c r="T7" s="93"/>
    </row>
    <row r="8" spans="1:25" ht="60" x14ac:dyDescent="0.25">
      <c r="A8" s="148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9"/>
      <c r="D8" s="70"/>
      <c r="E8" s="70"/>
      <c r="F8" s="70"/>
      <c r="O8" s="155" t="s">
        <v>51</v>
      </c>
      <c r="P8" s="155"/>
      <c r="Q8" s="155"/>
      <c r="R8" s="155"/>
      <c r="S8" s="156" t="s">
        <v>52</v>
      </c>
      <c r="T8" s="141"/>
    </row>
    <row r="9" spans="1:25" ht="15.75" x14ac:dyDescent="0.25">
      <c r="A9" s="148"/>
      <c r="B9" s="45" t="str">
        <f>УПРАВЛЕНИЕ!B8</f>
        <v xml:space="preserve">Проявляет уважение к государственным символам России, праздникам. </v>
      </c>
      <c r="C9" s="79"/>
      <c r="D9" s="70"/>
      <c r="E9" s="70"/>
      <c r="F9" s="70"/>
      <c r="O9" s="155"/>
      <c r="P9" s="155"/>
      <c r="Q9" s="155"/>
      <c r="R9" s="155"/>
      <c r="S9" s="156"/>
      <c r="T9" s="141"/>
      <c r="Y9" s="51"/>
    </row>
    <row r="10" spans="1:25" ht="45" x14ac:dyDescent="0.25">
      <c r="A10" s="148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9"/>
      <c r="D10" s="70"/>
      <c r="E10" s="70"/>
      <c r="F10" s="70"/>
      <c r="H10" s="46"/>
      <c r="I10" s="46"/>
      <c r="J10" s="47"/>
      <c r="O10" s="155"/>
      <c r="P10" s="155"/>
      <c r="Q10" s="155"/>
      <c r="R10" s="155"/>
      <c r="S10" s="156"/>
      <c r="T10" s="113"/>
    </row>
    <row r="11" spans="1:25" ht="30" x14ac:dyDescent="0.25">
      <c r="A11" s="148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9"/>
      <c r="D11" s="41"/>
      <c r="E11" s="41"/>
      <c r="F11" s="41"/>
      <c r="H11" s="39"/>
      <c r="I11" s="39"/>
      <c r="J11" s="40"/>
      <c r="O11" s="155"/>
      <c r="P11" s="155"/>
      <c r="Q11" s="155"/>
      <c r="R11" s="155"/>
      <c r="S11" s="156"/>
      <c r="T11" s="113"/>
    </row>
    <row r="12" spans="1:25" ht="45" x14ac:dyDescent="0.25">
      <c r="A12" s="148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9"/>
      <c r="D12" s="41"/>
      <c r="E12" s="41"/>
      <c r="F12" s="41"/>
      <c r="G12" s="39"/>
      <c r="H12" s="39"/>
      <c r="I12" s="39"/>
      <c r="J12" s="40"/>
      <c r="O12" s="94"/>
      <c r="P12" s="94"/>
      <c r="Q12" s="94"/>
      <c r="R12" s="94"/>
      <c r="S12" s="94"/>
      <c r="T12" s="112"/>
    </row>
    <row r="13" spans="1:25" ht="18" customHeight="1" x14ac:dyDescent="0.25">
      <c r="A13" s="145" t="s">
        <v>27</v>
      </c>
      <c r="B13" s="146"/>
      <c r="C13" s="80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7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9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48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9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48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9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48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9"/>
      <c r="D17" s="71"/>
      <c r="E17" s="71"/>
      <c r="G17" s="154" t="s">
        <v>47</v>
      </c>
      <c r="H17" s="154"/>
      <c r="I17" s="154"/>
      <c r="J17" s="154"/>
      <c r="K17" s="154"/>
      <c r="L17" s="154"/>
      <c r="M17" s="154"/>
    </row>
    <row r="18" spans="1:13" x14ac:dyDescent="0.25">
      <c r="A18" s="149"/>
      <c r="B18" s="45" t="str">
        <f>УПРАВЛЕНИЕ!B16</f>
        <v>Принимает участие в мероприятиях патриотической направленности.</v>
      </c>
      <c r="C18" s="79"/>
      <c r="D18" s="71"/>
      <c r="E18" s="71"/>
      <c r="G18" s="154"/>
      <c r="H18" s="154"/>
      <c r="I18" s="154"/>
      <c r="J18" s="154"/>
      <c r="K18" s="154"/>
      <c r="L18" s="154"/>
      <c r="M18" s="154"/>
    </row>
    <row r="19" spans="1:13" ht="18" customHeight="1" x14ac:dyDescent="0.25">
      <c r="A19" s="145" t="s">
        <v>29</v>
      </c>
      <c r="B19" s="146"/>
      <c r="C19" s="80" t="e">
        <f>AVERAGE(C14:C18)</f>
        <v>#DIV/0!</v>
      </c>
      <c r="D19" s="71"/>
      <c r="E19" s="71"/>
      <c r="G19" s="154"/>
      <c r="H19" s="154"/>
      <c r="I19" s="154"/>
      <c r="J19" s="154"/>
      <c r="K19" s="154"/>
      <c r="L19" s="154"/>
      <c r="M19" s="154"/>
    </row>
    <row r="20" spans="1:13" ht="45" x14ac:dyDescent="0.25">
      <c r="A20" s="147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9"/>
      <c r="D20" s="71"/>
      <c r="E20" s="71"/>
      <c r="G20" s="154"/>
      <c r="H20" s="154"/>
      <c r="I20" s="154"/>
      <c r="J20" s="154"/>
      <c r="K20" s="154"/>
      <c r="L20" s="154"/>
      <c r="M20" s="154"/>
    </row>
    <row r="21" spans="1:13" ht="45.75" customHeight="1" x14ac:dyDescent="0.25">
      <c r="A21" s="148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9"/>
      <c r="D21" s="71"/>
      <c r="E21" s="71"/>
      <c r="G21" s="116"/>
      <c r="H21" s="116"/>
      <c r="I21" s="116"/>
      <c r="J21" s="116"/>
      <c r="K21" s="116"/>
      <c r="L21" s="116"/>
      <c r="M21" s="116"/>
    </row>
    <row r="22" spans="1:13" ht="45" x14ac:dyDescent="0.25">
      <c r="A22" s="148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9"/>
      <c r="D22" s="71"/>
      <c r="E22" s="71"/>
      <c r="G22" s="116"/>
      <c r="H22" s="116"/>
      <c r="I22" s="116"/>
      <c r="J22" s="116"/>
      <c r="K22" s="116"/>
      <c r="L22" s="116"/>
      <c r="M22" s="116"/>
    </row>
    <row r="23" spans="1:13" ht="60" x14ac:dyDescent="0.25">
      <c r="A23" s="148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9"/>
      <c r="D23" s="71"/>
      <c r="E23" s="71"/>
      <c r="G23" s="116"/>
      <c r="H23" s="116"/>
      <c r="I23" s="116"/>
      <c r="J23" s="116"/>
      <c r="K23" s="116"/>
      <c r="L23" s="116"/>
      <c r="M23" s="116"/>
    </row>
    <row r="24" spans="1:13" ht="45" x14ac:dyDescent="0.25">
      <c r="A24" s="148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9"/>
      <c r="D24" s="71"/>
      <c r="E24" s="71"/>
      <c r="F24" s="71"/>
    </row>
    <row r="25" spans="1:13" ht="45" x14ac:dyDescent="0.25">
      <c r="A25" s="149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9"/>
      <c r="D25" s="71"/>
      <c r="E25" s="71"/>
      <c r="F25" s="71"/>
    </row>
    <row r="26" spans="1:13" ht="18" customHeight="1" x14ac:dyDescent="0.25">
      <c r="A26" s="143" t="s">
        <v>30</v>
      </c>
      <c r="B26" s="144"/>
      <c r="C26" s="80" t="e">
        <f>AVERAGE(C20:C25)</f>
        <v>#DIV/0!</v>
      </c>
      <c r="D26" s="71"/>
      <c r="E26" s="71"/>
      <c r="F26" s="71"/>
    </row>
    <row r="27" spans="1:13" ht="30" x14ac:dyDescent="0.25">
      <c r="A27" s="142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9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42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9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42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9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42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9"/>
      <c r="D30" s="71"/>
      <c r="E30" s="71"/>
      <c r="F30" s="71"/>
      <c r="K30" s="56"/>
      <c r="L30" s="56"/>
      <c r="M30" s="56"/>
    </row>
    <row r="31" spans="1:13" ht="18" customHeight="1" x14ac:dyDescent="0.25">
      <c r="A31" s="143" t="s">
        <v>31</v>
      </c>
      <c r="B31" s="144"/>
      <c r="C31" s="80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4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9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42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9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42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9"/>
      <c r="D34" s="71"/>
      <c r="E34" s="71"/>
      <c r="F34" s="71"/>
    </row>
    <row r="35" spans="1:13" ht="30" x14ac:dyDescent="0.25">
      <c r="A35" s="142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9"/>
      <c r="D35" s="71"/>
      <c r="E35" s="71"/>
      <c r="F35" s="71"/>
    </row>
    <row r="36" spans="1:13" ht="30" x14ac:dyDescent="0.25">
      <c r="A36" s="142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9"/>
      <c r="D36" s="71"/>
      <c r="E36" s="71"/>
      <c r="F36" s="71"/>
    </row>
    <row r="37" spans="1:13" ht="18" customHeight="1" x14ac:dyDescent="0.25">
      <c r="A37" s="143" t="s">
        <v>32</v>
      </c>
      <c r="B37" s="144"/>
      <c r="C37" s="80" t="e">
        <f>AVERAGE(C32:C36)</f>
        <v>#DIV/0!</v>
      </c>
      <c r="D37" s="71"/>
      <c r="E37" s="71"/>
      <c r="F37" s="71"/>
    </row>
    <row r="38" spans="1:13" x14ac:dyDescent="0.25">
      <c r="A38" s="142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9"/>
      <c r="D38" s="71"/>
      <c r="E38" s="71"/>
      <c r="F38" s="71"/>
    </row>
    <row r="39" spans="1:13" ht="30" x14ac:dyDescent="0.25">
      <c r="A39" s="142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9"/>
      <c r="D39" s="71"/>
      <c r="E39" s="71"/>
      <c r="F39" s="71"/>
    </row>
    <row r="40" spans="1:13" ht="45" x14ac:dyDescent="0.25">
      <c r="A40" s="142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9"/>
      <c r="D40" s="71"/>
      <c r="E40" s="71"/>
      <c r="F40" s="71"/>
    </row>
    <row r="41" spans="1:13" ht="60" x14ac:dyDescent="0.25">
      <c r="A41" s="142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9"/>
      <c r="D41" s="71"/>
      <c r="E41" s="71"/>
      <c r="F41" s="71"/>
    </row>
    <row r="42" spans="1:13" ht="45" x14ac:dyDescent="0.25">
      <c r="A42" s="142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9"/>
      <c r="D42" s="71"/>
      <c r="E42" s="71"/>
      <c r="F42" s="71"/>
    </row>
    <row r="43" spans="1:13" ht="17.25" customHeight="1" x14ac:dyDescent="0.25">
      <c r="A43" s="143" t="s">
        <v>34</v>
      </c>
      <c r="B43" s="144"/>
      <c r="C43" s="80" t="e">
        <f>AVERAGE(C38:C42)</f>
        <v>#DIV/0!</v>
      </c>
      <c r="D43" s="71"/>
      <c r="E43" s="71"/>
      <c r="F43" s="71"/>
    </row>
    <row r="44" spans="1:13" ht="30" x14ac:dyDescent="0.25">
      <c r="A44" s="142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9"/>
      <c r="D44" s="71"/>
      <c r="E44" s="71"/>
      <c r="F44" s="71"/>
    </row>
    <row r="45" spans="1:13" x14ac:dyDescent="0.25">
      <c r="A45" s="142"/>
      <c r="B45" s="45" t="str">
        <f>УПРАВЛЕНИЕ!B38</f>
        <v>Выражает активное неприятие действий, приносящих вред природе.</v>
      </c>
      <c r="C45" s="79"/>
      <c r="D45" s="71"/>
      <c r="E45" s="71"/>
      <c r="F45" s="71"/>
    </row>
    <row r="46" spans="1:13" ht="30" x14ac:dyDescent="0.25">
      <c r="A46" s="142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9"/>
      <c r="D46" s="71"/>
      <c r="E46" s="71"/>
      <c r="F46" s="71"/>
    </row>
    <row r="47" spans="1:13" ht="45" x14ac:dyDescent="0.25">
      <c r="A47" s="142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9"/>
      <c r="D47" s="71"/>
      <c r="E47" s="71"/>
      <c r="F47" s="71"/>
    </row>
    <row r="48" spans="1:13" ht="30" x14ac:dyDescent="0.25">
      <c r="A48" s="142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9"/>
      <c r="D48" s="71"/>
      <c r="E48" s="71"/>
      <c r="F48" s="71"/>
    </row>
    <row r="49" spans="1:6" ht="18" customHeight="1" x14ac:dyDescent="0.25">
      <c r="A49" s="143" t="s">
        <v>44</v>
      </c>
      <c r="B49" s="144"/>
      <c r="C49" s="80" t="e">
        <f>AVERAGE(C44:C48)</f>
        <v>#DIV/0!</v>
      </c>
      <c r="D49" s="71"/>
      <c r="E49" s="71"/>
      <c r="F49" s="71"/>
    </row>
    <row r="50" spans="1:6" ht="30" x14ac:dyDescent="0.25">
      <c r="A50" s="142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9"/>
      <c r="D50" s="71"/>
      <c r="E50" s="71"/>
      <c r="F50" s="71"/>
    </row>
    <row r="51" spans="1:6" ht="45" x14ac:dyDescent="0.25">
      <c r="A51" s="142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9"/>
      <c r="D51" s="71"/>
      <c r="E51" s="71"/>
      <c r="F51" s="71"/>
    </row>
    <row r="52" spans="1:6" ht="45" x14ac:dyDescent="0.25">
      <c r="A52" s="142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9"/>
      <c r="D52" s="71"/>
      <c r="E52" s="71"/>
      <c r="F52" s="71"/>
    </row>
    <row r="53" spans="1:6" ht="45" x14ac:dyDescent="0.25">
      <c r="A53" s="142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9"/>
      <c r="D53" s="71"/>
      <c r="E53" s="71"/>
      <c r="F53" s="71"/>
    </row>
    <row r="54" spans="1:6" ht="18" customHeight="1" x14ac:dyDescent="0.25">
      <c r="A54" s="143" t="s">
        <v>35</v>
      </c>
      <c r="B54" s="144"/>
      <c r="C54" s="80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2" t="s">
        <v>16</v>
      </c>
      <c r="B65" s="83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6" priority="2" operator="equal">
      <formula>0</formula>
    </cfRule>
  </conditionalFormatting>
  <conditionalFormatting sqref="F6 J5 L6">
    <cfRule type="cellIs" dxfId="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2:AC43"/>
  <sheetViews>
    <sheetView zoomScale="82" zoomScaleNormal="82" workbookViewId="0">
      <selection activeCell="A29" sqref="A29:XFD33"/>
    </sheetView>
  </sheetViews>
  <sheetFormatPr defaultColWidth="9.140625" defaultRowHeight="15" x14ac:dyDescent="0.25"/>
  <cols>
    <col min="1" max="1" width="5" style="5" customWidth="1"/>
    <col min="2" max="2" width="18.5703125" style="5" customWidth="1"/>
    <col min="3" max="10" width="11.85546875" style="35" customWidth="1"/>
    <col min="11" max="11" width="11.85546875" style="5" customWidth="1"/>
    <col min="12" max="12" width="14.85546875" style="5" customWidth="1"/>
    <col min="13" max="14" width="6.28515625" style="5" customWidth="1"/>
    <col min="15" max="22" width="9.140625" style="5"/>
    <col min="23" max="23" width="7.140625" style="5" customWidth="1"/>
    <col min="24" max="24" width="4.7109375" style="5" customWidth="1"/>
    <col min="25" max="16384" width="9.140625" style="5"/>
  </cols>
  <sheetData>
    <row r="2" spans="1:29" ht="15.75" x14ac:dyDescent="0.25">
      <c r="A2" s="52"/>
      <c r="C2" s="164" t="str">
        <f>УПРАВЛЕНИЕ!A3</f>
        <v>Мониторинг личностных результатов обучающихся (ООО)</v>
      </c>
      <c r="D2" s="164"/>
      <c r="E2" s="164"/>
      <c r="F2" s="164"/>
      <c r="G2" s="164"/>
      <c r="H2" s="164"/>
      <c r="I2" s="122">
        <f>СТАРТ!D5</f>
        <v>0</v>
      </c>
      <c r="J2" s="84" t="s">
        <v>14</v>
      </c>
    </row>
    <row r="3" spans="1:29" ht="15.75" x14ac:dyDescent="0.25">
      <c r="B3" s="63">
        <f>СТАРТ!B3</f>
        <v>0</v>
      </c>
      <c r="C3" s="85"/>
      <c r="D3" s="85"/>
      <c r="E3" s="85"/>
      <c r="F3" s="85"/>
      <c r="G3" s="85"/>
      <c r="H3" s="85"/>
      <c r="I3" s="84"/>
      <c r="K3" s="75">
        <f>СТАРТ!B5</f>
        <v>0</v>
      </c>
      <c r="N3" s="166" t="str">
        <f>СТАРТ!A1</f>
        <v>Мониторинг личностных результатов обучающихся (ООО)</v>
      </c>
      <c r="O3" s="166"/>
      <c r="P3" s="166"/>
      <c r="Q3" s="166"/>
      <c r="R3" s="166"/>
      <c r="S3" s="166"/>
      <c r="T3" s="166"/>
      <c r="U3" s="166"/>
      <c r="V3" s="166"/>
      <c r="W3" s="166"/>
      <c r="X3" s="166"/>
    </row>
    <row r="4" spans="1:29" ht="15.75" x14ac:dyDescent="0.25">
      <c r="B4" s="62" t="s">
        <v>15</v>
      </c>
      <c r="C4" s="86"/>
      <c r="K4" s="76" t="s">
        <v>4</v>
      </c>
      <c r="O4" s="52"/>
      <c r="P4" s="53"/>
      <c r="Q4" s="151" t="s">
        <v>5</v>
      </c>
      <c r="R4" s="151"/>
      <c r="S4" s="60">
        <f>СТАРТ!D5</f>
        <v>0</v>
      </c>
      <c r="T4" s="52"/>
      <c r="U4" s="61"/>
      <c r="V4" s="53"/>
      <c r="W4" s="53"/>
    </row>
    <row r="5" spans="1:29" ht="15.75" x14ac:dyDescent="0.25">
      <c r="O5" s="157">
        <f>СТАРТ!B3</f>
        <v>0</v>
      </c>
      <c r="P5" s="157"/>
      <c r="Q5" s="59"/>
      <c r="R5" s="49"/>
      <c r="S5" s="50"/>
      <c r="T5" s="160">
        <f>СТАРТ!B5</f>
        <v>0</v>
      </c>
      <c r="U5" s="160"/>
      <c r="V5" s="160"/>
      <c r="W5" s="101"/>
    </row>
    <row r="6" spans="1:29" ht="36.75" customHeight="1" x14ac:dyDescent="0.25">
      <c r="A6" s="105" t="s">
        <v>6</v>
      </c>
      <c r="B6" s="105" t="s">
        <v>7</v>
      </c>
      <c r="C6" s="106" t="str">
        <f>УПРАВЛЕНИЕ!A6</f>
        <v>Гражданское воспитание</v>
      </c>
      <c r="D6" s="106" t="str">
        <f>УПРАВЛЕНИЕ!A12</f>
        <v>Патриотическое воспитание</v>
      </c>
      <c r="E6" s="106" t="str">
        <f>УПРАВЛЕНИЕ!A17</f>
        <v>Духовно-нравственное воспитание</v>
      </c>
      <c r="F6" s="106" t="str">
        <f>УПРАВЛЕНИЕ!A23</f>
        <v>Эстетическое воспитание</v>
      </c>
      <c r="G6" s="10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H6" s="106" t="str">
        <f>УПРАВЛЕНИЕ!A32</f>
        <v>Трудовое воспитание</v>
      </c>
      <c r="I6" s="106" t="str">
        <f>УПРАВЛЕНИЕ!A37</f>
        <v>Экологическое воспитание</v>
      </c>
      <c r="J6" s="106" t="str">
        <f>УПРАВЛЕНИЕ!A42</f>
        <v>Ценность научного познания</v>
      </c>
      <c r="K6" s="107" t="s">
        <v>16</v>
      </c>
      <c r="L6" s="108" t="s">
        <v>55</v>
      </c>
      <c r="O6" s="167" t="s">
        <v>15</v>
      </c>
      <c r="P6" s="167"/>
      <c r="R6" s="46"/>
      <c r="S6" s="47"/>
      <c r="T6" s="158" t="s">
        <v>4</v>
      </c>
      <c r="U6" s="158"/>
      <c r="V6" s="158"/>
      <c r="W6" s="102"/>
    </row>
    <row r="7" spans="1:29" s="32" customFormat="1" ht="16.5" customHeight="1" x14ac:dyDescent="0.2">
      <c r="A7" s="99">
        <v>1</v>
      </c>
      <c r="B7" s="100">
        <f>СТАРТ!B9</f>
        <v>0</v>
      </c>
      <c r="C7" s="124" t="e">
        <f>'1'!C13</f>
        <v>#DIV/0!</v>
      </c>
      <c r="D7" s="124" t="e">
        <f>'1'!C19</f>
        <v>#DIV/0!</v>
      </c>
      <c r="E7" s="124" t="e">
        <f>'1'!C26</f>
        <v>#DIV/0!</v>
      </c>
      <c r="F7" s="124" t="e">
        <f>'1'!C31</f>
        <v>#DIV/0!</v>
      </c>
      <c r="G7" s="124" t="e">
        <f>'1'!C37</f>
        <v>#DIV/0!</v>
      </c>
      <c r="H7" s="124" t="e">
        <f>'1'!C43</f>
        <v>#DIV/0!</v>
      </c>
      <c r="I7" s="124" t="e">
        <f>'1'!C49</f>
        <v>#DIV/0!</v>
      </c>
      <c r="J7" s="124" t="e">
        <f>'1'!C54</f>
        <v>#DIV/0!</v>
      </c>
      <c r="K7" s="125" t="e">
        <f t="shared" ref="K7:K23" si="0">AVERAGE(C7:J7)</f>
        <v>#DIV/0!</v>
      </c>
      <c r="L7" s="109" t="e">
        <f>IF(K7&gt;4.44,"Высокий",IF(AND(K7&lt;4.49,K7&gt;3.24),"Повышенный",IF(AND(K7&lt;2.1,K7&gt;1.24),"Ниже среднего",IF(AND(K7&lt;3.29,K7&gt;2),"Средний","Критический"))))</f>
        <v>#DIV/0!</v>
      </c>
      <c r="O7" s="163" t="s">
        <v>62</v>
      </c>
      <c r="P7" s="163"/>
      <c r="Q7" s="163"/>
      <c r="R7" s="163"/>
      <c r="S7" s="163"/>
      <c r="T7" s="163"/>
      <c r="U7" s="163"/>
      <c r="V7" s="163"/>
    </row>
    <row r="8" spans="1:29" s="32" customFormat="1" ht="16.5" customHeight="1" x14ac:dyDescent="0.2">
      <c r="A8" s="99">
        <v>2</v>
      </c>
      <c r="B8" s="100">
        <f>СТАРТ!B10</f>
        <v>0</v>
      </c>
      <c r="C8" s="124" t="e">
        <f>'2'!C13</f>
        <v>#DIV/0!</v>
      </c>
      <c r="D8" s="124" t="e">
        <f>'2'!C19</f>
        <v>#DIV/0!</v>
      </c>
      <c r="E8" s="124" t="e">
        <f>'2'!C26</f>
        <v>#DIV/0!</v>
      </c>
      <c r="F8" s="124" t="e">
        <f>'2'!C31</f>
        <v>#DIV/0!</v>
      </c>
      <c r="G8" s="124" t="e">
        <f>'2'!C37</f>
        <v>#DIV/0!</v>
      </c>
      <c r="H8" s="124" t="e">
        <f>'2'!C43</f>
        <v>#DIV/0!</v>
      </c>
      <c r="I8" s="124" t="e">
        <f>'2'!C49</f>
        <v>#DIV/0!</v>
      </c>
      <c r="J8" s="124" t="e">
        <f>'2'!C54</f>
        <v>#DIV/0!</v>
      </c>
      <c r="K8" s="125" t="e">
        <f t="shared" si="0"/>
        <v>#DIV/0!</v>
      </c>
      <c r="L8" s="109" t="e">
        <f t="shared" ref="L8:L23" si="1">IF(K8&gt;4.44,"Высокий",IF(AND(K8&lt;4.49,K8&gt;3.24),"Повышенный",IF(AND(K8&lt;2.1,K8&gt;1.24),"Ниже среднего",IF(AND(K8&lt;3.29,K8&gt;2),"Средний","Критический"))))</f>
        <v>#DIV/0!</v>
      </c>
      <c r="O8" s="163"/>
      <c r="P8" s="163"/>
      <c r="Q8" s="163"/>
      <c r="R8" s="163"/>
      <c r="S8" s="163"/>
      <c r="T8" s="163"/>
      <c r="U8" s="163"/>
      <c r="V8" s="163"/>
      <c r="X8" s="56" t="s">
        <v>46</v>
      </c>
      <c r="Z8" s="56"/>
      <c r="AA8" s="88" t="e">
        <f>K23</f>
        <v>#DIV/0!</v>
      </c>
    </row>
    <row r="9" spans="1:29" s="32" customFormat="1" ht="16.5" customHeight="1" x14ac:dyDescent="0.2">
      <c r="A9" s="99">
        <v>3</v>
      </c>
      <c r="B9" s="100">
        <f>СТАРТ!B11</f>
        <v>0</v>
      </c>
      <c r="C9" s="124" t="e">
        <f>'3'!C13</f>
        <v>#DIV/0!</v>
      </c>
      <c r="D9" s="124" t="e">
        <f>'3'!C19</f>
        <v>#DIV/0!</v>
      </c>
      <c r="E9" s="124" t="e">
        <f>'3'!C26</f>
        <v>#DIV/0!</v>
      </c>
      <c r="F9" s="124" t="e">
        <f>'3'!C31</f>
        <v>#DIV/0!</v>
      </c>
      <c r="G9" s="124" t="e">
        <f>'3'!C37</f>
        <v>#DIV/0!</v>
      </c>
      <c r="H9" s="124" t="e">
        <f>'3'!C43</f>
        <v>#DIV/0!</v>
      </c>
      <c r="I9" s="124" t="e">
        <f>'3'!C49</f>
        <v>#DIV/0!</v>
      </c>
      <c r="J9" s="124" t="e">
        <f>'3'!C54</f>
        <v>#DIV/0!</v>
      </c>
      <c r="K9" s="125" t="e">
        <f t="shared" si="0"/>
        <v>#DIV/0!</v>
      </c>
      <c r="L9" s="109" t="e">
        <f t="shared" si="1"/>
        <v>#DIV/0!</v>
      </c>
      <c r="O9" s="163"/>
      <c r="P9" s="163"/>
      <c r="Q9" s="163"/>
      <c r="R9" s="163"/>
      <c r="S9" s="163"/>
      <c r="T9" s="163"/>
      <c r="U9" s="163"/>
      <c r="V9" s="163"/>
    </row>
    <row r="10" spans="1:29" s="32" customFormat="1" ht="16.5" customHeight="1" x14ac:dyDescent="0.2">
      <c r="A10" s="99">
        <v>4</v>
      </c>
      <c r="B10" s="100">
        <f>СТАРТ!B12</f>
        <v>0</v>
      </c>
      <c r="C10" s="124" t="e">
        <f>'4'!C13</f>
        <v>#DIV/0!</v>
      </c>
      <c r="D10" s="124" t="e">
        <f>'4'!C19</f>
        <v>#DIV/0!</v>
      </c>
      <c r="E10" s="124" t="e">
        <f>'4'!C26</f>
        <v>#DIV/0!</v>
      </c>
      <c r="F10" s="124" t="e">
        <f>'4'!C31</f>
        <v>#DIV/0!</v>
      </c>
      <c r="G10" s="124" t="e">
        <f>'4'!C37</f>
        <v>#DIV/0!</v>
      </c>
      <c r="H10" s="124" t="e">
        <f>'4'!C43</f>
        <v>#DIV/0!</v>
      </c>
      <c r="I10" s="124" t="e">
        <f>'4'!C49</f>
        <v>#DIV/0!</v>
      </c>
      <c r="J10" s="124" t="e">
        <f>'4'!C54</f>
        <v>#DIV/0!</v>
      </c>
      <c r="K10" s="125" t="e">
        <f t="shared" si="0"/>
        <v>#DIV/0!</v>
      </c>
      <c r="L10" s="109" t="e">
        <f t="shared" si="1"/>
        <v>#DIV/0!</v>
      </c>
    </row>
    <row r="11" spans="1:29" s="32" customFormat="1" ht="16.5" customHeight="1" x14ac:dyDescent="0.2">
      <c r="A11" s="99">
        <v>5</v>
      </c>
      <c r="B11" s="100">
        <f>СТАРТ!B13</f>
        <v>0</v>
      </c>
      <c r="C11" s="124" t="e">
        <f>'5'!C13</f>
        <v>#DIV/0!</v>
      </c>
      <c r="D11" s="124" t="e">
        <f>'5'!C19</f>
        <v>#DIV/0!</v>
      </c>
      <c r="E11" s="124" t="e">
        <f>'5'!C26</f>
        <v>#DIV/0!</v>
      </c>
      <c r="F11" s="124" t="e">
        <f>'5'!C31</f>
        <v>#DIV/0!</v>
      </c>
      <c r="G11" s="124" t="e">
        <f>'5'!C37</f>
        <v>#DIV/0!</v>
      </c>
      <c r="H11" s="124" t="e">
        <f>'5'!C43</f>
        <v>#DIV/0!</v>
      </c>
      <c r="I11" s="124" t="e">
        <f>'5'!C49</f>
        <v>#DIV/0!</v>
      </c>
      <c r="J11" s="124" t="e">
        <f>'5'!C54</f>
        <v>#DIV/0!</v>
      </c>
      <c r="K11" s="125" t="e">
        <f t="shared" si="0"/>
        <v>#DIV/0!</v>
      </c>
      <c r="L11" s="109" t="e">
        <f t="shared" si="1"/>
        <v>#DIV/0!</v>
      </c>
      <c r="W11" s="162" t="s">
        <v>48</v>
      </c>
      <c r="X11" s="162"/>
      <c r="Y11" s="162"/>
      <c r="Z11" s="162"/>
      <c r="AA11" s="162"/>
      <c r="AB11" s="162"/>
      <c r="AC11" s="162"/>
    </row>
    <row r="12" spans="1:29" s="32" customFormat="1" ht="16.5" customHeight="1" x14ac:dyDescent="0.2">
      <c r="A12" s="99">
        <v>6</v>
      </c>
      <c r="B12" s="100">
        <f>СТАРТ!B14</f>
        <v>0</v>
      </c>
      <c r="C12" s="124" t="e">
        <f>'6'!C13</f>
        <v>#DIV/0!</v>
      </c>
      <c r="D12" s="124" t="e">
        <f>'6'!C19</f>
        <v>#DIV/0!</v>
      </c>
      <c r="E12" s="124" t="e">
        <f>'6'!C26</f>
        <v>#DIV/0!</v>
      </c>
      <c r="F12" s="124" t="e">
        <f>'6'!C31</f>
        <v>#DIV/0!</v>
      </c>
      <c r="G12" s="124" t="e">
        <f>'6'!C37</f>
        <v>#DIV/0!</v>
      </c>
      <c r="H12" s="124" t="e">
        <f>'6'!C43</f>
        <v>#DIV/0!</v>
      </c>
      <c r="I12" s="124" t="e">
        <f>'6'!C49</f>
        <v>#DIV/0!</v>
      </c>
      <c r="J12" s="124" t="e">
        <f>'6'!C54</f>
        <v>#DIV/0!</v>
      </c>
      <c r="K12" s="125" t="e">
        <f t="shared" si="0"/>
        <v>#DIV/0!</v>
      </c>
      <c r="L12" s="109" t="e">
        <f t="shared" si="1"/>
        <v>#DIV/0!</v>
      </c>
      <c r="X12" s="168" t="s">
        <v>56</v>
      </c>
      <c r="Y12" s="168"/>
      <c r="Z12" s="168"/>
      <c r="AA12" s="168"/>
      <c r="AB12" s="168"/>
      <c r="AC12" s="168"/>
    </row>
    <row r="13" spans="1:29" s="32" customFormat="1" ht="16.5" customHeight="1" x14ac:dyDescent="0.2">
      <c r="A13" s="99">
        <v>7</v>
      </c>
      <c r="B13" s="100">
        <f>СТАРТ!B15</f>
        <v>0</v>
      </c>
      <c r="C13" s="124" t="e">
        <f>'7'!C13</f>
        <v>#DIV/0!</v>
      </c>
      <c r="D13" s="124" t="e">
        <f>'7'!C19</f>
        <v>#DIV/0!</v>
      </c>
      <c r="E13" s="124" t="e">
        <f>'7'!C26</f>
        <v>#DIV/0!</v>
      </c>
      <c r="F13" s="124" t="e">
        <f>'7'!C31</f>
        <v>#DIV/0!</v>
      </c>
      <c r="G13" s="124" t="e">
        <f>'7'!C37</f>
        <v>#DIV/0!</v>
      </c>
      <c r="H13" s="124" t="e">
        <f>'7'!C43</f>
        <v>#DIV/0!</v>
      </c>
      <c r="I13" s="124" t="e">
        <f>'7'!C49</f>
        <v>#DIV/0!</v>
      </c>
      <c r="J13" s="124" t="e">
        <f>'7'!C54</f>
        <v>#DIV/0!</v>
      </c>
      <c r="K13" s="125" t="e">
        <f t="shared" si="0"/>
        <v>#DIV/0!</v>
      </c>
      <c r="L13" s="109" t="e">
        <f t="shared" si="1"/>
        <v>#DIV/0!</v>
      </c>
      <c r="X13" s="168"/>
      <c r="Y13" s="168"/>
      <c r="Z13" s="168"/>
      <c r="AA13" s="168"/>
      <c r="AB13" s="168"/>
      <c r="AC13" s="168"/>
    </row>
    <row r="14" spans="1:29" s="32" customFormat="1" ht="16.5" customHeight="1" x14ac:dyDescent="0.2">
      <c r="A14" s="99">
        <v>8</v>
      </c>
      <c r="B14" s="100">
        <f>СТАРТ!B16</f>
        <v>0</v>
      </c>
      <c r="C14" s="124" t="e">
        <f>'8'!C13</f>
        <v>#DIV/0!</v>
      </c>
      <c r="D14" s="124" t="e">
        <f>'8'!C19</f>
        <v>#DIV/0!</v>
      </c>
      <c r="E14" s="124" t="e">
        <f>'8'!C26</f>
        <v>#DIV/0!</v>
      </c>
      <c r="F14" s="124" t="e">
        <f>'8'!C31</f>
        <v>#DIV/0!</v>
      </c>
      <c r="G14" s="124" t="e">
        <f>'8'!C37</f>
        <v>#DIV/0!</v>
      </c>
      <c r="H14" s="124" t="e">
        <f>'8'!C43</f>
        <v>#DIV/0!</v>
      </c>
      <c r="I14" s="124" t="e">
        <f>'8'!C49</f>
        <v>#DIV/0!</v>
      </c>
      <c r="J14" s="124" t="e">
        <f>'8'!C54</f>
        <v>#DIV/0!</v>
      </c>
      <c r="K14" s="125" t="e">
        <f t="shared" si="0"/>
        <v>#DIV/0!</v>
      </c>
      <c r="L14" s="109" t="e">
        <f t="shared" si="1"/>
        <v>#DIV/0!</v>
      </c>
      <c r="X14" s="168"/>
      <c r="Y14" s="168"/>
      <c r="Z14" s="168"/>
      <c r="AA14" s="168"/>
      <c r="AB14" s="168"/>
      <c r="AC14" s="168"/>
    </row>
    <row r="15" spans="1:29" s="32" customFormat="1" ht="16.5" customHeight="1" x14ac:dyDescent="0.2">
      <c r="A15" s="99">
        <v>9</v>
      </c>
      <c r="B15" s="100">
        <f>СТАРТ!B17</f>
        <v>0</v>
      </c>
      <c r="C15" s="124" t="e">
        <f>'9'!C13</f>
        <v>#DIV/0!</v>
      </c>
      <c r="D15" s="124" t="e">
        <f>'9'!C19</f>
        <v>#DIV/0!</v>
      </c>
      <c r="E15" s="124" t="e">
        <f>'9'!C26</f>
        <v>#DIV/0!</v>
      </c>
      <c r="F15" s="124" t="e">
        <f>'9'!C31</f>
        <v>#DIV/0!</v>
      </c>
      <c r="G15" s="124" t="e">
        <f>'9'!C37</f>
        <v>#DIV/0!</v>
      </c>
      <c r="H15" s="124" t="e">
        <f>'9'!C43</f>
        <v>#DIV/0!</v>
      </c>
      <c r="I15" s="124" t="e">
        <f>'9'!C49</f>
        <v>#DIV/0!</v>
      </c>
      <c r="J15" s="124" t="e">
        <f>'9'!C54</f>
        <v>#DIV/0!</v>
      </c>
      <c r="K15" s="125" t="e">
        <f t="shared" si="0"/>
        <v>#DIV/0!</v>
      </c>
      <c r="L15" s="109" t="e">
        <f t="shared" si="1"/>
        <v>#DIV/0!</v>
      </c>
      <c r="X15" s="168"/>
      <c r="Y15" s="168"/>
      <c r="Z15" s="168"/>
      <c r="AA15" s="168"/>
      <c r="AB15" s="168"/>
      <c r="AC15" s="168"/>
    </row>
    <row r="16" spans="1:29" s="32" customFormat="1" ht="16.5" customHeight="1" x14ac:dyDescent="0.2">
      <c r="A16" s="99">
        <v>10</v>
      </c>
      <c r="B16" s="100">
        <f>СТАРТ!B18</f>
        <v>0</v>
      </c>
      <c r="C16" s="124" t="e">
        <f>'10'!C13</f>
        <v>#DIV/0!</v>
      </c>
      <c r="D16" s="124" t="e">
        <f>'10'!C19</f>
        <v>#DIV/0!</v>
      </c>
      <c r="E16" s="124" t="e">
        <f>'10'!C26</f>
        <v>#DIV/0!</v>
      </c>
      <c r="F16" s="124" t="e">
        <f>'10'!C31</f>
        <v>#DIV/0!</v>
      </c>
      <c r="G16" s="124" t="e">
        <f>'10'!C37</f>
        <v>#DIV/0!</v>
      </c>
      <c r="H16" s="124" t="e">
        <f>'10'!C43</f>
        <v>#DIV/0!</v>
      </c>
      <c r="I16" s="124" t="e">
        <f>'10'!C49</f>
        <v>#DIV/0!</v>
      </c>
      <c r="J16" s="124" t="e">
        <f>'10'!C54</f>
        <v>#DIV/0!</v>
      </c>
      <c r="K16" s="125" t="e">
        <f t="shared" si="0"/>
        <v>#DIV/0!</v>
      </c>
      <c r="L16" s="109" t="e">
        <f t="shared" si="1"/>
        <v>#DIV/0!</v>
      </c>
      <c r="X16" s="168"/>
      <c r="Y16" s="168"/>
      <c r="Z16" s="168"/>
      <c r="AA16" s="168"/>
      <c r="AB16" s="168"/>
      <c r="AC16" s="168"/>
    </row>
    <row r="17" spans="1:29" s="32" customFormat="1" ht="16.5" customHeight="1" x14ac:dyDescent="0.2">
      <c r="A17" s="99">
        <v>11</v>
      </c>
      <c r="B17" s="100">
        <f>СТАРТ!B19</f>
        <v>0</v>
      </c>
      <c r="C17" s="124" t="e">
        <f>'11'!C13</f>
        <v>#DIV/0!</v>
      </c>
      <c r="D17" s="124" t="e">
        <f>'11'!C19</f>
        <v>#DIV/0!</v>
      </c>
      <c r="E17" s="124" t="e">
        <f>'11'!C26</f>
        <v>#DIV/0!</v>
      </c>
      <c r="F17" s="124" t="e">
        <f>'11'!C31</f>
        <v>#DIV/0!</v>
      </c>
      <c r="G17" s="124" t="e">
        <f>'11'!C37</f>
        <v>#DIV/0!</v>
      </c>
      <c r="H17" s="124" t="e">
        <f>'11'!C43</f>
        <v>#DIV/0!</v>
      </c>
      <c r="I17" s="124" t="e">
        <f>'11'!C49</f>
        <v>#DIV/0!</v>
      </c>
      <c r="J17" s="124" t="e">
        <f>'11'!C54</f>
        <v>#DIV/0!</v>
      </c>
      <c r="K17" s="125" t="e">
        <f t="shared" si="0"/>
        <v>#DIV/0!</v>
      </c>
      <c r="L17" s="109" t="e">
        <f t="shared" si="1"/>
        <v>#DIV/0!</v>
      </c>
      <c r="X17" s="168"/>
      <c r="Y17" s="168"/>
      <c r="Z17" s="168"/>
      <c r="AA17" s="168"/>
      <c r="AB17" s="168"/>
      <c r="AC17" s="168"/>
    </row>
    <row r="18" spans="1:29" s="32" customFormat="1" ht="16.5" customHeight="1" x14ac:dyDescent="0.25">
      <c r="A18" s="99">
        <v>12</v>
      </c>
      <c r="B18" s="100">
        <f>СТАРТ!B20</f>
        <v>0</v>
      </c>
      <c r="C18" s="124" t="e">
        <f>'12'!C13</f>
        <v>#DIV/0!</v>
      </c>
      <c r="D18" s="124" t="e">
        <f>'12'!C19</f>
        <v>#DIV/0!</v>
      </c>
      <c r="E18" s="124" t="e">
        <f>'12'!C26</f>
        <v>#DIV/0!</v>
      </c>
      <c r="F18" s="124" t="e">
        <f>'12'!C31</f>
        <v>#DIV/0!</v>
      </c>
      <c r="G18" s="124" t="e">
        <f>'12'!C37</f>
        <v>#DIV/0!</v>
      </c>
      <c r="H18" s="124" t="e">
        <f>'12'!C43</f>
        <v>#DIV/0!</v>
      </c>
      <c r="I18" s="124" t="e">
        <f>'12'!C49</f>
        <v>#DIV/0!</v>
      </c>
      <c r="J18" s="124" t="e">
        <f>'12'!C54</f>
        <v>#DIV/0!</v>
      </c>
      <c r="K18" s="125" t="e">
        <f t="shared" si="0"/>
        <v>#DIV/0!</v>
      </c>
      <c r="L18" s="109" t="e">
        <f t="shared" si="1"/>
        <v>#DIV/0!</v>
      </c>
      <c r="W18" s="5"/>
      <c r="X18" s="168"/>
      <c r="Y18" s="168"/>
      <c r="Z18" s="168"/>
      <c r="AA18" s="168"/>
      <c r="AB18" s="168"/>
      <c r="AC18" s="168"/>
    </row>
    <row r="19" spans="1:29" s="32" customFormat="1" ht="16.5" customHeight="1" x14ac:dyDescent="0.2">
      <c r="A19" s="99">
        <v>13</v>
      </c>
      <c r="B19" s="100">
        <f>СТАРТ!B21</f>
        <v>0</v>
      </c>
      <c r="C19" s="124" t="e">
        <f>'13'!C13</f>
        <v>#DIV/0!</v>
      </c>
      <c r="D19" s="124" t="e">
        <f>'13'!C19</f>
        <v>#DIV/0!</v>
      </c>
      <c r="E19" s="124" t="e">
        <f>'13'!C26</f>
        <v>#DIV/0!</v>
      </c>
      <c r="F19" s="124" t="e">
        <f>'13'!C31</f>
        <v>#DIV/0!</v>
      </c>
      <c r="G19" s="124" t="e">
        <f>'13'!C37</f>
        <v>#DIV/0!</v>
      </c>
      <c r="H19" s="124" t="e">
        <f>'13'!C43</f>
        <v>#DIV/0!</v>
      </c>
      <c r="I19" s="124" t="e">
        <f>'13'!C49</f>
        <v>#DIV/0!</v>
      </c>
      <c r="J19" s="124" t="e">
        <f>'13'!C54</f>
        <v>#DIV/0!</v>
      </c>
      <c r="K19" s="125" t="e">
        <f t="shared" si="0"/>
        <v>#DIV/0!</v>
      </c>
      <c r="L19" s="109" t="e">
        <f t="shared" si="1"/>
        <v>#DIV/0!</v>
      </c>
    </row>
    <row r="20" spans="1:29" s="32" customFormat="1" ht="16.5" customHeight="1" x14ac:dyDescent="0.2">
      <c r="A20" s="99">
        <v>14</v>
      </c>
      <c r="B20" s="100">
        <f>СТАРТ!B22</f>
        <v>0</v>
      </c>
      <c r="C20" s="124" t="e">
        <f>'14'!C13</f>
        <v>#DIV/0!</v>
      </c>
      <c r="D20" s="124" t="e">
        <f>'14'!C19</f>
        <v>#DIV/0!</v>
      </c>
      <c r="E20" s="124" t="e">
        <f>'14'!C26</f>
        <v>#DIV/0!</v>
      </c>
      <c r="F20" s="124" t="e">
        <f>'14'!C31</f>
        <v>#DIV/0!</v>
      </c>
      <c r="G20" s="124" t="e">
        <f>'14'!C37</f>
        <v>#DIV/0!</v>
      </c>
      <c r="H20" s="124" t="e">
        <f>'14'!C43</f>
        <v>#DIV/0!</v>
      </c>
      <c r="I20" s="124" t="e">
        <f>'14'!C49</f>
        <v>#DIV/0!</v>
      </c>
      <c r="J20" s="124" t="e">
        <f>'14'!C54</f>
        <v>#DIV/0!</v>
      </c>
      <c r="K20" s="125" t="e">
        <f t="shared" si="0"/>
        <v>#DIV/0!</v>
      </c>
      <c r="L20" s="109" t="e">
        <f t="shared" si="1"/>
        <v>#DIV/0!</v>
      </c>
    </row>
    <row r="21" spans="1:29" s="32" customFormat="1" ht="16.5" customHeight="1" x14ac:dyDescent="0.2">
      <c r="A21" s="99">
        <v>15</v>
      </c>
      <c r="B21" s="100">
        <f>СТАРТ!B23</f>
        <v>0</v>
      </c>
      <c r="C21" s="124" t="e">
        <f>'15'!C13</f>
        <v>#DIV/0!</v>
      </c>
      <c r="D21" s="124" t="e">
        <f>'15'!C19</f>
        <v>#DIV/0!</v>
      </c>
      <c r="E21" s="124" t="e">
        <f>'15'!C26</f>
        <v>#DIV/0!</v>
      </c>
      <c r="F21" s="124" t="e">
        <f>'15'!C31</f>
        <v>#DIV/0!</v>
      </c>
      <c r="G21" s="124" t="e">
        <f>'15'!C37</f>
        <v>#DIV/0!</v>
      </c>
      <c r="H21" s="124" t="e">
        <f>'15'!C43</f>
        <v>#DIV/0!</v>
      </c>
      <c r="I21" s="124" t="e">
        <f>'15'!C49</f>
        <v>#DIV/0!</v>
      </c>
      <c r="J21" s="124" t="e">
        <f>'15'!C54</f>
        <v>#DIV/0!</v>
      </c>
      <c r="K21" s="125" t="e">
        <f t="shared" si="0"/>
        <v>#DIV/0!</v>
      </c>
      <c r="L21" s="109" t="e">
        <f t="shared" si="1"/>
        <v>#DIV/0!</v>
      </c>
    </row>
    <row r="22" spans="1:29" s="32" customFormat="1" ht="16.5" customHeight="1" x14ac:dyDescent="0.2">
      <c r="A22" s="99">
        <v>16</v>
      </c>
      <c r="B22" s="100">
        <f>СТАРТ!B24</f>
        <v>0</v>
      </c>
      <c r="C22" s="124" t="e">
        <f>'16'!C13</f>
        <v>#DIV/0!</v>
      </c>
      <c r="D22" s="124" t="e">
        <f>'16'!C19</f>
        <v>#DIV/0!</v>
      </c>
      <c r="E22" s="124" t="e">
        <f>'16'!C26</f>
        <v>#DIV/0!</v>
      </c>
      <c r="F22" s="124" t="e">
        <f>'16'!C31</f>
        <v>#DIV/0!</v>
      </c>
      <c r="G22" s="124" t="e">
        <f>'16'!C37</f>
        <v>#DIV/0!</v>
      </c>
      <c r="H22" s="124" t="e">
        <f>'16'!C43</f>
        <v>#DIV/0!</v>
      </c>
      <c r="I22" s="124" t="e">
        <f>'16'!C49</f>
        <v>#DIV/0!</v>
      </c>
      <c r="J22" s="124" t="e">
        <f>'16'!C54</f>
        <v>#DIV/0!</v>
      </c>
      <c r="K22" s="125" t="e">
        <f t="shared" si="0"/>
        <v>#DIV/0!</v>
      </c>
      <c r="L22" s="109" t="e">
        <f t="shared" si="1"/>
        <v>#DIV/0!</v>
      </c>
    </row>
    <row r="23" spans="1:29" s="32" customFormat="1" ht="16.5" customHeight="1" x14ac:dyDescent="0.2">
      <c r="A23" s="165" t="s">
        <v>16</v>
      </c>
      <c r="B23" s="165"/>
      <c r="C23" s="126" t="e">
        <f t="shared" ref="C23:J23" si="2">AVERAGE(C7:C22)</f>
        <v>#DIV/0!</v>
      </c>
      <c r="D23" s="126" t="e">
        <f t="shared" si="2"/>
        <v>#DIV/0!</v>
      </c>
      <c r="E23" s="126" t="e">
        <f t="shared" si="2"/>
        <v>#DIV/0!</v>
      </c>
      <c r="F23" s="126" t="e">
        <f t="shared" si="2"/>
        <v>#DIV/0!</v>
      </c>
      <c r="G23" s="126" t="e">
        <f t="shared" si="2"/>
        <v>#DIV/0!</v>
      </c>
      <c r="H23" s="126" t="e">
        <f t="shared" si="2"/>
        <v>#DIV/0!</v>
      </c>
      <c r="I23" s="126" t="e">
        <f t="shared" si="2"/>
        <v>#DIV/0!</v>
      </c>
      <c r="J23" s="126" t="e">
        <f t="shared" si="2"/>
        <v>#DIV/0!</v>
      </c>
      <c r="K23" s="125" t="e">
        <f t="shared" si="0"/>
        <v>#DIV/0!</v>
      </c>
      <c r="L23" s="109" t="e">
        <f t="shared" si="1"/>
        <v>#DIV/0!</v>
      </c>
    </row>
    <row r="24" spans="1:29" ht="16.5" customHeight="1" x14ac:dyDescent="0.25">
      <c r="A24" s="161" t="s">
        <v>55</v>
      </c>
      <c r="B24" s="161"/>
      <c r="C24" s="110" t="e">
        <f>IF(C23&gt;4.44,"Высокий",IF(AND(C23&lt;4.49,C23&gt;3.24),"Повышенный",IF(AND(C23&lt;2.1,C23&gt;1.24),"Ниже среднего",IF(AND(C23&lt;3.29,C23&gt;2),"Средний","Критический"))))</f>
        <v>#DIV/0!</v>
      </c>
      <c r="D24" s="110" t="e">
        <f t="shared" ref="D24:K24" si="3">IF(D23&gt;4.44,"Высокий",IF(AND(D23&lt;4.49,D23&gt;3.24),"Повышенный",IF(AND(D23&lt;2.1,D23&gt;1.24),"Ниже среднего",IF(AND(D23&lt;3.29,D23&gt;2),"Средний","Критический"))))</f>
        <v>#DIV/0!</v>
      </c>
      <c r="E24" s="110" t="e">
        <f t="shared" si="3"/>
        <v>#DIV/0!</v>
      </c>
      <c r="F24" s="110" t="e">
        <f t="shared" si="3"/>
        <v>#DIV/0!</v>
      </c>
      <c r="G24" s="110" t="e">
        <f t="shared" si="3"/>
        <v>#DIV/0!</v>
      </c>
      <c r="H24" s="110" t="e">
        <f t="shared" si="3"/>
        <v>#DIV/0!</v>
      </c>
      <c r="I24" s="110" t="e">
        <f t="shared" si="3"/>
        <v>#DIV/0!</v>
      </c>
      <c r="J24" s="110" t="e">
        <f t="shared" si="3"/>
        <v>#DIV/0!</v>
      </c>
      <c r="K24" s="110" t="e">
        <f t="shared" si="3"/>
        <v>#DIV/0!</v>
      </c>
    </row>
    <row r="26" spans="1:29" x14ac:dyDescent="0.25">
      <c r="O26" s="150" t="s">
        <v>63</v>
      </c>
      <c r="P26" s="150"/>
      <c r="Q26" s="150"/>
      <c r="R26" s="150"/>
      <c r="S26" s="150"/>
      <c r="T26" s="150"/>
      <c r="U26" s="150"/>
      <c r="V26" s="150"/>
    </row>
    <row r="27" spans="1:29" x14ac:dyDescent="0.25">
      <c r="A27" s="23"/>
      <c r="B27" s="43"/>
      <c r="C27" s="87"/>
      <c r="E27" s="87"/>
    </row>
    <row r="28" spans="1:29" x14ac:dyDescent="0.25">
      <c r="A28" s="23"/>
      <c r="B28" s="43"/>
      <c r="C28" s="87"/>
    </row>
    <row r="29" spans="1:29" hidden="1" x14ac:dyDescent="0.25">
      <c r="A29" s="23"/>
      <c r="B29" s="5" t="s">
        <v>57</v>
      </c>
      <c r="C29" s="103">
        <f>COUNTIF(L7:L22,"Критический")</f>
        <v>0</v>
      </c>
    </row>
    <row r="30" spans="1:29" hidden="1" x14ac:dyDescent="0.25">
      <c r="B30" s="5" t="s">
        <v>58</v>
      </c>
      <c r="C30" s="103">
        <f>COUNTIF(L7:L22,"Ниже среднего")</f>
        <v>0</v>
      </c>
    </row>
    <row r="31" spans="1:29" hidden="1" x14ac:dyDescent="0.25">
      <c r="A31" s="23"/>
      <c r="B31" s="35" t="s">
        <v>59</v>
      </c>
      <c r="C31" s="103">
        <f>COUNTIF(L7:L22,"Средний")</f>
        <v>0</v>
      </c>
    </row>
    <row r="32" spans="1:29" hidden="1" x14ac:dyDescent="0.25">
      <c r="A32" s="23"/>
      <c r="B32" s="35" t="s">
        <v>60</v>
      </c>
      <c r="C32" s="103">
        <f>COUNTIF(L7:L22,"Повышенный")</f>
        <v>0</v>
      </c>
    </row>
    <row r="33" spans="1:3" ht="15.75" hidden="1" x14ac:dyDescent="0.25">
      <c r="A33" s="23"/>
      <c r="B33" s="35" t="s">
        <v>61</v>
      </c>
      <c r="C33" s="104">
        <f>COUNTIF(L7:L22,"Высокий")</f>
        <v>0</v>
      </c>
    </row>
    <row r="34" spans="1:3" x14ac:dyDescent="0.25">
      <c r="A34" s="23"/>
      <c r="B34" s="43"/>
      <c r="C34" s="103"/>
    </row>
    <row r="35" spans="1:3" x14ac:dyDescent="0.25">
      <c r="A35" s="23"/>
      <c r="B35" s="43"/>
      <c r="C35" s="87"/>
    </row>
    <row r="36" spans="1:3" x14ac:dyDescent="0.25">
      <c r="A36" s="23"/>
      <c r="B36" s="23"/>
    </row>
    <row r="37" spans="1:3" x14ac:dyDescent="0.25">
      <c r="A37" s="23"/>
      <c r="B37" s="23"/>
    </row>
    <row r="38" spans="1:3" x14ac:dyDescent="0.25">
      <c r="A38" s="23"/>
      <c r="B38" s="23"/>
    </row>
    <row r="39" spans="1:3" x14ac:dyDescent="0.25">
      <c r="A39" s="44"/>
      <c r="B39" s="43"/>
    </row>
    <row r="40" spans="1:3" x14ac:dyDescent="0.25">
      <c r="A40" s="44"/>
      <c r="B40" s="43"/>
    </row>
    <row r="41" spans="1:3" x14ac:dyDescent="0.25">
      <c r="A41" s="44"/>
      <c r="B41" s="43"/>
    </row>
    <row r="42" spans="1:3" x14ac:dyDescent="0.25">
      <c r="A42" s="23"/>
      <c r="B42" s="23"/>
    </row>
    <row r="43" spans="1:3" x14ac:dyDescent="0.25">
      <c r="A43" s="23"/>
      <c r="B43" s="43"/>
    </row>
  </sheetData>
  <sheetProtection sheet="1" selectLockedCells="1"/>
  <mergeCells count="13">
    <mergeCell ref="A24:B24"/>
    <mergeCell ref="W11:AC11"/>
    <mergeCell ref="O7:V9"/>
    <mergeCell ref="O26:V26"/>
    <mergeCell ref="C2:H2"/>
    <mergeCell ref="A23:B23"/>
    <mergeCell ref="N3:X3"/>
    <mergeCell ref="T5:V5"/>
    <mergeCell ref="O5:P5"/>
    <mergeCell ref="O6:P6"/>
    <mergeCell ref="Q4:R4"/>
    <mergeCell ref="T6:V6"/>
    <mergeCell ref="X12:AC18"/>
  </mergeCells>
  <conditionalFormatting sqref="K3">
    <cfRule type="cellIs" dxfId="4" priority="5" operator="equal">
      <formula>0</formula>
    </cfRule>
  </conditionalFormatting>
  <conditionalFormatting sqref="B7:B22">
    <cfRule type="cellIs" dxfId="3" priority="4" operator="equal">
      <formula>0</formula>
    </cfRule>
  </conditionalFormatting>
  <conditionalFormatting sqref="O6:P6 S4 T5:W5">
    <cfRule type="cellIs" dxfId="2" priority="3" operator="equal">
      <formula>0</formula>
    </cfRule>
  </conditionalFormatting>
  <conditionalFormatting sqref="O5:P5">
    <cfRule type="cellIs" dxfId="1" priority="2" operator="equal">
      <formula>0</formula>
    </cfRule>
  </conditionalFormatting>
  <conditionalFormatting sqref="B3">
    <cfRule type="cellIs" dxfId="0" priority="1" operator="equal">
      <formula>0</formula>
    </cfRule>
  </conditionalFormatting>
  <pageMargins left="0.19685039370078741" right="0.11811023622047245" top="0.15748031496062992" bottom="0.19685039370078741" header="0.31496062992125984" footer="0.31496062992125984"/>
  <pageSetup paperSize="9" orientation="landscape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26"/>
  <sheetViews>
    <sheetView tabSelected="1" zoomScale="80" zoomScaleNormal="80" workbookViewId="0">
      <selection activeCell="B3" sqref="B3"/>
    </sheetView>
  </sheetViews>
  <sheetFormatPr defaultColWidth="9.140625" defaultRowHeight="15" x14ac:dyDescent="0.25"/>
  <cols>
    <col min="1" max="1" width="6.28515625" style="5" customWidth="1"/>
    <col min="2" max="2" width="29.7109375" style="117" customWidth="1"/>
    <col min="3" max="3" width="5" style="5" customWidth="1"/>
    <col min="4" max="7" width="9.140625" style="5"/>
    <col min="8" max="8" width="16.42578125" style="5" customWidth="1"/>
    <col min="9" max="9" width="7" style="1" customWidth="1"/>
    <col min="10" max="10" width="9.140625" style="5" hidden="1" customWidth="1"/>
    <col min="11" max="15" width="9.140625" style="5"/>
    <col min="16" max="16" width="16.42578125" style="5" customWidth="1"/>
    <col min="17" max="16384" width="9.140625" style="5"/>
  </cols>
  <sheetData>
    <row r="1" spans="1:18" x14ac:dyDescent="0.25">
      <c r="A1" s="129" t="str">
        <f>УПРАВЛЕНИЕ!A3</f>
        <v>Мониторинг личностных результатов обучающихся (ООО)</v>
      </c>
      <c r="B1" s="129"/>
      <c r="C1" s="129"/>
      <c r="D1" s="129"/>
      <c r="E1" s="129"/>
      <c r="F1" s="129"/>
      <c r="G1" s="129"/>
      <c r="H1" s="25"/>
      <c r="J1" s="26"/>
    </row>
    <row r="2" spans="1:18" x14ac:dyDescent="0.25">
      <c r="A2" s="1"/>
      <c r="B2" s="27"/>
      <c r="C2" s="26"/>
      <c r="D2" s="26"/>
      <c r="E2" s="26"/>
      <c r="F2" s="26"/>
      <c r="G2" s="26"/>
      <c r="H2" s="28"/>
      <c r="J2" s="26"/>
    </row>
    <row r="3" spans="1:18" x14ac:dyDescent="0.25">
      <c r="A3" s="1"/>
      <c r="B3" s="120"/>
      <c r="C3" s="1"/>
      <c r="D3" s="29"/>
      <c r="E3" s="26"/>
      <c r="F3" s="26"/>
      <c r="G3" s="26"/>
      <c r="H3" s="28"/>
      <c r="J3" s="26"/>
    </row>
    <row r="4" spans="1:18" x14ac:dyDescent="0.25">
      <c r="A4" s="1"/>
      <c r="B4" s="119" t="s">
        <v>15</v>
      </c>
      <c r="C4" s="1"/>
      <c r="D4" s="26"/>
      <c r="E4" s="26"/>
      <c r="F4" s="26"/>
      <c r="G4" s="26"/>
      <c r="H4" s="28"/>
      <c r="J4" s="26"/>
    </row>
    <row r="5" spans="1:18" x14ac:dyDescent="0.25">
      <c r="A5" s="1"/>
      <c r="B5" s="121"/>
      <c r="C5" s="26"/>
      <c r="D5" s="2"/>
      <c r="E5" s="26"/>
      <c r="F5" s="26"/>
      <c r="G5" s="26"/>
      <c r="H5" s="28"/>
      <c r="J5" s="26"/>
    </row>
    <row r="6" spans="1:18" x14ac:dyDescent="0.25">
      <c r="A6" s="1"/>
      <c r="B6" s="119" t="s">
        <v>4</v>
      </c>
      <c r="C6" s="30"/>
      <c r="D6" s="6" t="s">
        <v>5</v>
      </c>
      <c r="E6" s="26"/>
      <c r="F6" s="26"/>
      <c r="G6" s="26"/>
      <c r="H6" s="28"/>
      <c r="J6" s="26"/>
    </row>
    <row r="7" spans="1:18" x14ac:dyDescent="0.25">
      <c r="A7" s="1"/>
      <c r="B7" s="31"/>
      <c r="C7" s="32"/>
      <c r="D7" s="33"/>
      <c r="E7" s="26"/>
      <c r="F7" s="26"/>
      <c r="G7" s="26"/>
      <c r="H7" s="28"/>
      <c r="J7" s="26"/>
      <c r="L7" s="26"/>
      <c r="M7" s="134" t="s">
        <v>13</v>
      </c>
      <c r="N7" s="134"/>
      <c r="O7" s="134"/>
      <c r="P7" s="134"/>
      <c r="Q7" s="36"/>
    </row>
    <row r="8" spans="1:18" ht="15" customHeight="1" x14ac:dyDescent="0.25">
      <c r="A8" s="34" t="s">
        <v>6</v>
      </c>
      <c r="B8" s="123" t="s">
        <v>7</v>
      </c>
      <c r="C8" s="33"/>
      <c r="D8" s="137" t="s">
        <v>54</v>
      </c>
      <c r="E8" s="137"/>
      <c r="F8" s="137"/>
      <c r="G8" s="137"/>
      <c r="H8" s="137"/>
      <c r="I8" s="137"/>
      <c r="J8" s="68"/>
      <c r="L8" s="26"/>
      <c r="M8" s="26"/>
      <c r="N8" s="26"/>
      <c r="O8" s="26"/>
      <c r="P8" s="26"/>
      <c r="Q8" s="1"/>
    </row>
    <row r="9" spans="1:18" x14ac:dyDescent="0.25">
      <c r="A9" s="34">
        <v>1</v>
      </c>
      <c r="B9" s="3"/>
      <c r="C9" s="26"/>
      <c r="D9" s="137"/>
      <c r="E9" s="137"/>
      <c r="F9" s="137"/>
      <c r="G9" s="137"/>
      <c r="H9" s="137"/>
      <c r="I9" s="137"/>
      <c r="J9" s="68"/>
      <c r="L9" s="135" t="s">
        <v>49</v>
      </c>
      <c r="M9" s="135"/>
      <c r="N9" s="135"/>
      <c r="O9" s="135"/>
      <c r="P9" s="135"/>
      <c r="Q9" s="136">
        <v>5</v>
      </c>
    </row>
    <row r="10" spans="1:18" x14ac:dyDescent="0.25">
      <c r="A10" s="34">
        <v>2</v>
      </c>
      <c r="B10" s="118"/>
      <c r="C10" s="26"/>
      <c r="D10" s="137"/>
      <c r="E10" s="137"/>
      <c r="F10" s="137"/>
      <c r="G10" s="137"/>
      <c r="H10" s="137"/>
      <c r="I10" s="137"/>
      <c r="J10" s="68"/>
      <c r="L10" s="135"/>
      <c r="M10" s="135"/>
      <c r="N10" s="135"/>
      <c r="O10" s="135"/>
      <c r="P10" s="135"/>
      <c r="Q10" s="136"/>
    </row>
    <row r="11" spans="1:18" x14ac:dyDescent="0.25">
      <c r="A11" s="34">
        <v>3</v>
      </c>
      <c r="B11" s="3"/>
      <c r="C11" s="26"/>
      <c r="D11" s="137"/>
      <c r="E11" s="137"/>
      <c r="F11" s="137"/>
      <c r="G11" s="137"/>
      <c r="H11" s="137"/>
      <c r="I11" s="137"/>
      <c r="J11" s="68"/>
      <c r="L11" s="135" t="s">
        <v>50</v>
      </c>
      <c r="M11" s="135"/>
      <c r="N11" s="135"/>
      <c r="O11" s="135"/>
      <c r="P11" s="135"/>
      <c r="Q11" s="136">
        <v>4</v>
      </c>
    </row>
    <row r="12" spans="1:18" ht="15" customHeight="1" x14ac:dyDescent="0.25">
      <c r="A12" s="34">
        <v>4</v>
      </c>
      <c r="B12" s="3"/>
      <c r="C12" s="26"/>
      <c r="D12" s="137"/>
      <c r="E12" s="137"/>
      <c r="F12" s="137"/>
      <c r="G12" s="137"/>
      <c r="H12" s="137"/>
      <c r="I12" s="137"/>
      <c r="J12" s="68"/>
      <c r="L12" s="135"/>
      <c r="M12" s="135"/>
      <c r="N12" s="135"/>
      <c r="O12" s="135"/>
      <c r="P12" s="135"/>
      <c r="Q12" s="136"/>
      <c r="R12" s="35"/>
    </row>
    <row r="13" spans="1:18" x14ac:dyDescent="0.25">
      <c r="A13" s="34">
        <v>5</v>
      </c>
      <c r="B13" s="3"/>
      <c r="C13" s="26"/>
      <c r="D13" s="137"/>
      <c r="E13" s="137"/>
      <c r="F13" s="137"/>
      <c r="G13" s="137"/>
      <c r="H13" s="137"/>
      <c r="I13" s="137"/>
      <c r="J13" s="68"/>
      <c r="L13" s="138" t="s">
        <v>8</v>
      </c>
      <c r="M13" s="139"/>
      <c r="N13" s="139"/>
      <c r="O13" s="139"/>
      <c r="P13" s="140"/>
      <c r="Q13" s="89">
        <v>3</v>
      </c>
      <c r="R13" s="35"/>
    </row>
    <row r="14" spans="1:18" x14ac:dyDescent="0.25">
      <c r="A14" s="34">
        <v>6</v>
      </c>
      <c r="B14" s="3"/>
      <c r="C14" s="26"/>
      <c r="D14" s="137"/>
      <c r="E14" s="137"/>
      <c r="F14" s="137"/>
      <c r="G14" s="137"/>
      <c r="H14" s="137"/>
      <c r="I14" s="137"/>
      <c r="J14" s="68"/>
      <c r="L14" s="90" t="s">
        <v>9</v>
      </c>
      <c r="M14" s="90"/>
      <c r="N14" s="90"/>
      <c r="O14" s="90"/>
      <c r="P14" s="91"/>
      <c r="Q14" s="89">
        <v>2</v>
      </c>
      <c r="R14" s="35"/>
    </row>
    <row r="15" spans="1:18" x14ac:dyDescent="0.25">
      <c r="A15" s="34">
        <v>7</v>
      </c>
      <c r="B15" s="3"/>
      <c r="C15" s="26"/>
      <c r="D15" s="137"/>
      <c r="E15" s="137"/>
      <c r="F15" s="137"/>
      <c r="G15" s="137"/>
      <c r="H15" s="137"/>
      <c r="I15" s="137"/>
      <c r="J15" s="68"/>
      <c r="L15" s="92" t="s">
        <v>10</v>
      </c>
      <c r="Q15" s="89">
        <v>1</v>
      </c>
      <c r="R15" s="35"/>
    </row>
    <row r="16" spans="1:18" x14ac:dyDescent="0.25">
      <c r="A16" s="34">
        <v>8</v>
      </c>
      <c r="B16" s="3"/>
      <c r="C16" s="26"/>
      <c r="D16" s="68"/>
      <c r="E16" s="68"/>
      <c r="F16" s="68"/>
      <c r="G16" s="68"/>
      <c r="H16" s="68"/>
      <c r="I16" s="68"/>
      <c r="J16" s="68"/>
      <c r="L16" s="133" t="s">
        <v>11</v>
      </c>
      <c r="M16" s="133"/>
      <c r="N16" s="133"/>
      <c r="O16" s="133"/>
      <c r="P16" s="133"/>
      <c r="Q16" s="89">
        <v>0</v>
      </c>
      <c r="R16" s="35"/>
    </row>
    <row r="17" spans="1:18" ht="16.5" customHeight="1" x14ac:dyDescent="0.25">
      <c r="A17" s="34">
        <v>9</v>
      </c>
      <c r="B17" s="3"/>
      <c r="C17" s="26"/>
      <c r="D17" s="68"/>
      <c r="E17" s="68"/>
      <c r="F17" s="68"/>
      <c r="G17" s="68"/>
      <c r="H17" s="68"/>
      <c r="I17" s="68"/>
      <c r="J17" s="68"/>
      <c r="L17" s="35"/>
      <c r="M17" s="4"/>
      <c r="N17" s="4"/>
      <c r="O17" s="4"/>
      <c r="P17" s="4"/>
      <c r="Q17" s="35"/>
      <c r="R17" s="35"/>
    </row>
    <row r="18" spans="1:18" ht="18" customHeight="1" x14ac:dyDescent="0.25">
      <c r="A18" s="34">
        <v>10</v>
      </c>
      <c r="B18" s="3"/>
      <c r="C18" s="26"/>
      <c r="J18" s="26"/>
      <c r="L18" s="35"/>
      <c r="M18" s="35"/>
      <c r="N18" s="35"/>
      <c r="O18" s="35"/>
      <c r="P18" s="35"/>
      <c r="Q18" s="35"/>
      <c r="R18" s="35"/>
    </row>
    <row r="19" spans="1:18" x14ac:dyDescent="0.25">
      <c r="A19" s="34">
        <v>11</v>
      </c>
      <c r="B19" s="3"/>
      <c r="C19" s="26"/>
      <c r="J19" s="26"/>
      <c r="L19" s="35"/>
      <c r="M19" s="35"/>
      <c r="N19" s="35"/>
      <c r="O19" s="35"/>
      <c r="P19" s="35"/>
      <c r="Q19" s="35"/>
      <c r="R19" s="35"/>
    </row>
    <row r="20" spans="1:18" ht="15" customHeight="1" x14ac:dyDescent="0.25">
      <c r="A20" s="34">
        <v>12</v>
      </c>
      <c r="B20" s="3"/>
      <c r="C20" s="26"/>
      <c r="J20" s="26"/>
      <c r="L20" s="35"/>
      <c r="M20" s="35"/>
      <c r="N20" s="35"/>
      <c r="O20" s="35"/>
      <c r="P20" s="35"/>
      <c r="Q20" s="35"/>
      <c r="R20" s="35"/>
    </row>
    <row r="21" spans="1:18" x14ac:dyDescent="0.25">
      <c r="A21" s="34">
        <v>13</v>
      </c>
      <c r="B21" s="3"/>
      <c r="C21" s="26"/>
      <c r="J21" s="26"/>
      <c r="L21" s="35"/>
      <c r="M21" s="35"/>
      <c r="N21" s="35"/>
      <c r="O21" s="35"/>
      <c r="P21" s="35"/>
      <c r="Q21" s="35"/>
      <c r="R21" s="35"/>
    </row>
    <row r="22" spans="1:18" ht="15" customHeight="1" x14ac:dyDescent="0.25">
      <c r="A22" s="34">
        <v>14</v>
      </c>
      <c r="B22" s="3"/>
      <c r="C22" s="26"/>
      <c r="J22" s="26"/>
      <c r="L22" s="35"/>
      <c r="M22" s="35"/>
      <c r="N22" s="35"/>
      <c r="O22" s="35"/>
      <c r="P22" s="35"/>
      <c r="Q22" s="35"/>
      <c r="R22" s="35"/>
    </row>
    <row r="23" spans="1:18" x14ac:dyDescent="0.25">
      <c r="A23" s="34">
        <v>15</v>
      </c>
      <c r="B23" s="3"/>
      <c r="C23" s="26"/>
      <c r="J23" s="26"/>
      <c r="L23" s="77"/>
      <c r="M23" s="77"/>
      <c r="N23" s="77"/>
      <c r="O23" s="78"/>
      <c r="P23" s="35"/>
      <c r="Q23" s="35"/>
      <c r="R23" s="35"/>
    </row>
    <row r="24" spans="1:18" ht="15" customHeight="1" x14ac:dyDescent="0.25">
      <c r="A24" s="34">
        <v>16</v>
      </c>
      <c r="B24" s="3"/>
      <c r="C24" s="26"/>
      <c r="J24" s="26"/>
      <c r="L24" s="77"/>
      <c r="M24" s="77"/>
      <c r="N24" s="77"/>
      <c r="O24" s="78"/>
      <c r="P24" s="4"/>
      <c r="Q24" s="4"/>
      <c r="R24" s="35"/>
    </row>
    <row r="25" spans="1:18" x14ac:dyDescent="0.25">
      <c r="A25" s="37"/>
      <c r="B25" s="38"/>
      <c r="C25" s="37"/>
      <c r="D25" s="37"/>
    </row>
    <row r="26" spans="1:18" x14ac:dyDescent="0.25">
      <c r="A26" s="37"/>
      <c r="B26" s="38"/>
      <c r="C26" s="37"/>
      <c r="D26" s="37"/>
    </row>
  </sheetData>
  <sheetProtection sheet="1" selectLockedCells="1"/>
  <mergeCells count="9">
    <mergeCell ref="Q9:Q10"/>
    <mergeCell ref="Q11:Q12"/>
    <mergeCell ref="D8:I15"/>
    <mergeCell ref="L13:P13"/>
    <mergeCell ref="L16:P16"/>
    <mergeCell ref="A1:G1"/>
    <mergeCell ref="M7:P7"/>
    <mergeCell ref="L9:P10"/>
    <mergeCell ref="L11:P12"/>
  </mergeCells>
  <pageMargins left="0.11811023622047245" right="0.11811023622047245" top="0.15748031496062992" bottom="0.19685039370078741" header="0.31496062992125984" footer="0.31496062992125984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50" t="str">
        <f>СТАРТ!A1</f>
        <v>Мониторинг личностных результатов обучающихся (ООО)</v>
      </c>
      <c r="B1" s="150"/>
      <c r="C1" s="150"/>
    </row>
    <row r="3" spans="1:25" ht="21" customHeight="1" x14ac:dyDescent="0.25">
      <c r="A3" s="7">
        <f>СТАРТ!B5</f>
        <v>0</v>
      </c>
      <c r="B3" s="73">
        <f>СТАРТ!B9</f>
        <v>0</v>
      </c>
      <c r="C3" s="58">
        <f>СТАРТ!D5</f>
        <v>0</v>
      </c>
      <c r="D3" s="72"/>
      <c r="E3" s="152" t="s">
        <v>64</v>
      </c>
      <c r="F3" s="152"/>
      <c r="G3" s="152"/>
      <c r="H3" s="152"/>
      <c r="I3" s="152"/>
      <c r="J3" s="152"/>
      <c r="K3" s="152"/>
      <c r="L3" s="152"/>
      <c r="M3" s="152"/>
    </row>
    <row r="4" spans="1:25" ht="15.75" x14ac:dyDescent="0.25">
      <c r="A4" s="98" t="s">
        <v>4</v>
      </c>
      <c r="B4" s="95"/>
      <c r="C4" s="98" t="s">
        <v>5</v>
      </c>
      <c r="D4" s="52"/>
      <c r="E4" s="52"/>
      <c r="F4" s="153">
        <f>B3</f>
        <v>0</v>
      </c>
      <c r="G4" s="153"/>
      <c r="H4" s="153"/>
      <c r="I4" s="153"/>
      <c r="J4" s="153"/>
      <c r="K4" s="153"/>
      <c r="L4" s="153"/>
      <c r="M4" s="153"/>
    </row>
    <row r="5" spans="1:25" ht="21" customHeight="1" x14ac:dyDescent="0.25">
      <c r="D5" s="52"/>
      <c r="E5" s="52"/>
      <c r="F5" s="52"/>
      <c r="G5" s="54"/>
      <c r="H5" s="151" t="s">
        <v>19</v>
      </c>
      <c r="I5" s="151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81" t="s">
        <v>21</v>
      </c>
      <c r="B6" s="81" t="s">
        <v>12</v>
      </c>
      <c r="C6" s="81" t="s">
        <v>3</v>
      </c>
      <c r="D6" s="71"/>
      <c r="E6" s="71"/>
      <c r="F6" s="157">
        <f>СТАРТ!B3</f>
        <v>0</v>
      </c>
      <c r="G6" s="157"/>
      <c r="I6" s="49"/>
      <c r="J6" s="50"/>
      <c r="L6" s="160">
        <f>A3</f>
        <v>0</v>
      </c>
      <c r="M6" s="160"/>
    </row>
    <row r="7" spans="1:25" ht="45" x14ac:dyDescent="0.25">
      <c r="A7" s="147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9"/>
      <c r="D7" s="69"/>
      <c r="E7" s="69"/>
      <c r="F7" s="158" t="s">
        <v>15</v>
      </c>
      <c r="G7" s="158"/>
      <c r="H7" s="30"/>
      <c r="I7" s="46"/>
      <c r="J7" s="47"/>
      <c r="L7" s="158" t="s">
        <v>4</v>
      </c>
      <c r="M7" s="158"/>
      <c r="O7" s="159" t="s">
        <v>13</v>
      </c>
      <c r="P7" s="159"/>
      <c r="Q7" s="159"/>
      <c r="R7" s="159"/>
      <c r="S7" s="159"/>
      <c r="T7" s="93"/>
    </row>
    <row r="8" spans="1:25" ht="60" x14ac:dyDescent="0.25">
      <c r="A8" s="148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9"/>
      <c r="D8" s="70"/>
      <c r="E8" s="70"/>
      <c r="F8" s="70"/>
      <c r="O8" s="155" t="s">
        <v>51</v>
      </c>
      <c r="P8" s="155"/>
      <c r="Q8" s="155"/>
      <c r="R8" s="155"/>
      <c r="S8" s="156" t="s">
        <v>52</v>
      </c>
      <c r="T8" s="141"/>
    </row>
    <row r="9" spans="1:25" ht="15.75" x14ac:dyDescent="0.25">
      <c r="A9" s="148"/>
      <c r="B9" s="45" t="str">
        <f>УПРАВЛЕНИЕ!B8</f>
        <v xml:space="preserve">Проявляет уважение к государственным символам России, праздникам. </v>
      </c>
      <c r="C9" s="79"/>
      <c r="D9" s="70"/>
      <c r="E9" s="70"/>
      <c r="F9" s="70"/>
      <c r="O9" s="155"/>
      <c r="P9" s="155"/>
      <c r="Q9" s="155"/>
      <c r="R9" s="155"/>
      <c r="S9" s="156"/>
      <c r="T9" s="141"/>
      <c r="Y9" s="51"/>
    </row>
    <row r="10" spans="1:25" ht="45" x14ac:dyDescent="0.25">
      <c r="A10" s="148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9"/>
      <c r="D10" s="70"/>
      <c r="E10" s="70"/>
      <c r="F10" s="70"/>
      <c r="H10" s="46"/>
      <c r="I10" s="46"/>
      <c r="J10" s="47"/>
      <c r="O10" s="155"/>
      <c r="P10" s="155"/>
      <c r="Q10" s="155"/>
      <c r="R10" s="155"/>
      <c r="S10" s="156"/>
      <c r="T10" s="97"/>
    </row>
    <row r="11" spans="1:25" ht="30" x14ac:dyDescent="0.25">
      <c r="A11" s="148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9"/>
      <c r="D11" s="41"/>
      <c r="E11" s="41"/>
      <c r="F11" s="41"/>
      <c r="H11" s="39"/>
      <c r="I11" s="39"/>
      <c r="J11" s="40"/>
      <c r="O11" s="155"/>
      <c r="P11" s="155"/>
      <c r="Q11" s="155"/>
      <c r="R11" s="155"/>
      <c r="S11" s="156"/>
      <c r="T11" s="97"/>
    </row>
    <row r="12" spans="1:25" ht="45" x14ac:dyDescent="0.25">
      <c r="A12" s="148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9"/>
      <c r="D12" s="41"/>
      <c r="E12" s="41"/>
      <c r="F12" s="41"/>
      <c r="G12" s="39"/>
      <c r="H12" s="39"/>
      <c r="I12" s="39"/>
      <c r="J12" s="40"/>
      <c r="O12" s="94"/>
      <c r="P12" s="94"/>
      <c r="Q12" s="94"/>
      <c r="R12" s="94"/>
      <c r="S12" s="94"/>
      <c r="T12" s="96"/>
    </row>
    <row r="13" spans="1:25" ht="18" customHeight="1" x14ac:dyDescent="0.25">
      <c r="A13" s="145" t="s">
        <v>27</v>
      </c>
      <c r="B13" s="146"/>
      <c r="C13" s="80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7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9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48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9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48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9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48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9"/>
      <c r="D17" s="71"/>
      <c r="E17" s="71"/>
      <c r="G17" s="154" t="s">
        <v>47</v>
      </c>
      <c r="H17" s="154"/>
      <c r="I17" s="154"/>
      <c r="J17" s="154"/>
      <c r="K17" s="154"/>
      <c r="L17" s="154"/>
      <c r="M17" s="154"/>
    </row>
    <row r="18" spans="1:13" x14ac:dyDescent="0.25">
      <c r="A18" s="149"/>
      <c r="B18" s="45" t="str">
        <f>УПРАВЛЕНИЕ!B16</f>
        <v>Принимает участие в мероприятиях патриотической направленности.</v>
      </c>
      <c r="C18" s="79"/>
      <c r="D18" s="71"/>
      <c r="E18" s="71"/>
      <c r="G18" s="154"/>
      <c r="H18" s="154"/>
      <c r="I18" s="154"/>
      <c r="J18" s="154"/>
      <c r="K18" s="154"/>
      <c r="L18" s="154"/>
      <c r="M18" s="154"/>
    </row>
    <row r="19" spans="1:13" ht="18" customHeight="1" x14ac:dyDescent="0.25">
      <c r="A19" s="145" t="s">
        <v>29</v>
      </c>
      <c r="B19" s="146"/>
      <c r="C19" s="80" t="e">
        <f>AVERAGE(C14:C18)</f>
        <v>#DIV/0!</v>
      </c>
      <c r="D19" s="71"/>
      <c r="E19" s="71"/>
      <c r="G19" s="154"/>
      <c r="H19" s="154"/>
      <c r="I19" s="154"/>
      <c r="J19" s="154"/>
      <c r="K19" s="154"/>
      <c r="L19" s="154"/>
      <c r="M19" s="154"/>
    </row>
    <row r="20" spans="1:13" ht="45" x14ac:dyDescent="0.25">
      <c r="A20" s="147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9"/>
      <c r="D20" s="71"/>
      <c r="E20" s="71"/>
      <c r="G20" s="154"/>
      <c r="H20" s="154"/>
      <c r="I20" s="154"/>
      <c r="J20" s="154"/>
      <c r="K20" s="154"/>
      <c r="L20" s="154"/>
      <c r="M20" s="154"/>
    </row>
    <row r="21" spans="1:13" ht="45.75" customHeight="1" x14ac:dyDescent="0.25">
      <c r="A21" s="148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9"/>
      <c r="D21" s="71"/>
      <c r="E21" s="71"/>
      <c r="G21" s="115"/>
      <c r="H21" s="115"/>
      <c r="I21" s="115"/>
      <c r="J21" s="115"/>
      <c r="K21" s="115"/>
      <c r="L21" s="115"/>
      <c r="M21" s="115"/>
    </row>
    <row r="22" spans="1:13" ht="45" x14ac:dyDescent="0.25">
      <c r="A22" s="148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9"/>
      <c r="D22" s="71"/>
      <c r="E22" s="71"/>
      <c r="G22" s="115"/>
      <c r="H22" s="115"/>
      <c r="I22" s="115"/>
      <c r="J22" s="115"/>
      <c r="K22" s="115"/>
      <c r="L22" s="115"/>
      <c r="M22" s="115"/>
    </row>
    <row r="23" spans="1:13" ht="60" x14ac:dyDescent="0.25">
      <c r="A23" s="148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9"/>
      <c r="D23" s="71"/>
      <c r="E23" s="71"/>
      <c r="G23" s="115"/>
      <c r="H23" s="115"/>
      <c r="I23" s="115"/>
      <c r="J23" s="115"/>
      <c r="K23" s="115"/>
      <c r="L23" s="115"/>
      <c r="M23" s="115"/>
    </row>
    <row r="24" spans="1:13" ht="45" x14ac:dyDescent="0.25">
      <c r="A24" s="148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9"/>
      <c r="D24" s="71"/>
      <c r="E24" s="71"/>
      <c r="F24" s="71"/>
    </row>
    <row r="25" spans="1:13" ht="45" x14ac:dyDescent="0.25">
      <c r="A25" s="149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9"/>
      <c r="D25" s="71"/>
      <c r="E25" s="71"/>
      <c r="F25" s="71"/>
    </row>
    <row r="26" spans="1:13" ht="18" customHeight="1" x14ac:dyDescent="0.25">
      <c r="A26" s="143" t="s">
        <v>30</v>
      </c>
      <c r="B26" s="144"/>
      <c r="C26" s="80" t="e">
        <f>AVERAGE(C20:C25)</f>
        <v>#DIV/0!</v>
      </c>
      <c r="D26" s="71"/>
      <c r="E26" s="71"/>
      <c r="F26" s="71"/>
    </row>
    <row r="27" spans="1:13" ht="30" x14ac:dyDescent="0.25">
      <c r="A27" s="142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9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42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9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42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9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42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9"/>
      <c r="D30" s="71"/>
      <c r="E30" s="71"/>
      <c r="F30" s="71"/>
      <c r="K30" s="56"/>
      <c r="L30" s="56"/>
      <c r="M30" s="56"/>
    </row>
    <row r="31" spans="1:13" ht="18" customHeight="1" x14ac:dyDescent="0.25">
      <c r="A31" s="143" t="s">
        <v>31</v>
      </c>
      <c r="B31" s="144"/>
      <c r="C31" s="80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4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9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42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9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42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9"/>
      <c r="D34" s="71"/>
      <c r="E34" s="71"/>
      <c r="F34" s="71"/>
    </row>
    <row r="35" spans="1:13" ht="30" x14ac:dyDescent="0.25">
      <c r="A35" s="142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9"/>
      <c r="D35" s="71"/>
      <c r="E35" s="71"/>
      <c r="F35" s="71"/>
    </row>
    <row r="36" spans="1:13" ht="30" x14ac:dyDescent="0.25">
      <c r="A36" s="142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9"/>
      <c r="D36" s="71"/>
      <c r="E36" s="71"/>
      <c r="F36" s="71"/>
    </row>
    <row r="37" spans="1:13" ht="18" customHeight="1" x14ac:dyDescent="0.25">
      <c r="A37" s="143" t="s">
        <v>32</v>
      </c>
      <c r="B37" s="144"/>
      <c r="C37" s="80" t="e">
        <f>AVERAGE(C32:C36)</f>
        <v>#DIV/0!</v>
      </c>
      <c r="D37" s="71"/>
      <c r="E37" s="71"/>
      <c r="F37" s="71"/>
    </row>
    <row r="38" spans="1:13" x14ac:dyDescent="0.25">
      <c r="A38" s="142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9"/>
      <c r="D38" s="71"/>
      <c r="E38" s="71"/>
      <c r="F38" s="71"/>
    </row>
    <row r="39" spans="1:13" ht="30" x14ac:dyDescent="0.25">
      <c r="A39" s="142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9"/>
      <c r="D39" s="71"/>
      <c r="E39" s="71"/>
      <c r="F39" s="71"/>
    </row>
    <row r="40" spans="1:13" ht="45" x14ac:dyDescent="0.25">
      <c r="A40" s="142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9"/>
      <c r="D40" s="71"/>
      <c r="E40" s="71"/>
      <c r="F40" s="71"/>
    </row>
    <row r="41" spans="1:13" ht="60" x14ac:dyDescent="0.25">
      <c r="A41" s="142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9"/>
      <c r="D41" s="71"/>
      <c r="E41" s="71"/>
      <c r="F41" s="71"/>
    </row>
    <row r="42" spans="1:13" ht="45" x14ac:dyDescent="0.25">
      <c r="A42" s="142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9"/>
      <c r="D42" s="71"/>
      <c r="E42" s="71"/>
      <c r="F42" s="71"/>
    </row>
    <row r="43" spans="1:13" ht="17.25" customHeight="1" x14ac:dyDescent="0.25">
      <c r="A43" s="143" t="s">
        <v>34</v>
      </c>
      <c r="B43" s="144"/>
      <c r="C43" s="80" t="e">
        <f>AVERAGE(C38:C42)</f>
        <v>#DIV/0!</v>
      </c>
      <c r="D43" s="71"/>
      <c r="E43" s="71"/>
      <c r="F43" s="71"/>
    </row>
    <row r="44" spans="1:13" ht="30" x14ac:dyDescent="0.25">
      <c r="A44" s="142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9"/>
      <c r="D44" s="71"/>
      <c r="E44" s="71"/>
      <c r="F44" s="71"/>
    </row>
    <row r="45" spans="1:13" x14ac:dyDescent="0.25">
      <c r="A45" s="142"/>
      <c r="B45" s="45" t="str">
        <f>УПРАВЛЕНИЕ!B38</f>
        <v>Выражает активное неприятие действий, приносящих вред природе.</v>
      </c>
      <c r="C45" s="79"/>
      <c r="D45" s="71"/>
      <c r="E45" s="71"/>
      <c r="F45" s="71"/>
    </row>
    <row r="46" spans="1:13" ht="30" x14ac:dyDescent="0.25">
      <c r="A46" s="142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9"/>
      <c r="D46" s="71"/>
      <c r="E46" s="71"/>
      <c r="F46" s="71"/>
    </row>
    <row r="47" spans="1:13" ht="45" x14ac:dyDescent="0.25">
      <c r="A47" s="142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9"/>
      <c r="D47" s="71"/>
      <c r="E47" s="71"/>
      <c r="F47" s="71"/>
    </row>
    <row r="48" spans="1:13" ht="30" x14ac:dyDescent="0.25">
      <c r="A48" s="142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9"/>
      <c r="D48" s="71"/>
      <c r="E48" s="71"/>
      <c r="F48" s="71"/>
    </row>
    <row r="49" spans="1:6" ht="18" customHeight="1" x14ac:dyDescent="0.25">
      <c r="A49" s="143" t="s">
        <v>44</v>
      </c>
      <c r="B49" s="144"/>
      <c r="C49" s="80" t="e">
        <f>AVERAGE(C44:C48)</f>
        <v>#DIV/0!</v>
      </c>
      <c r="D49" s="71"/>
      <c r="E49" s="71"/>
      <c r="F49" s="71"/>
    </row>
    <row r="50" spans="1:6" ht="30" x14ac:dyDescent="0.25">
      <c r="A50" s="142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9"/>
      <c r="D50" s="71"/>
      <c r="E50" s="71"/>
      <c r="F50" s="71"/>
    </row>
    <row r="51" spans="1:6" ht="45" x14ac:dyDescent="0.25">
      <c r="A51" s="142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9"/>
      <c r="D51" s="71"/>
      <c r="E51" s="71"/>
      <c r="F51" s="71"/>
    </row>
    <row r="52" spans="1:6" ht="45" x14ac:dyDescent="0.25">
      <c r="A52" s="142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9"/>
      <c r="D52" s="71"/>
      <c r="E52" s="71"/>
      <c r="F52" s="71"/>
    </row>
    <row r="53" spans="1:6" ht="45" x14ac:dyDescent="0.25">
      <c r="A53" s="142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9"/>
      <c r="D53" s="71"/>
      <c r="E53" s="71"/>
      <c r="F53" s="71"/>
    </row>
    <row r="54" spans="1:6" ht="18" customHeight="1" x14ac:dyDescent="0.25">
      <c r="A54" s="143" t="s">
        <v>35</v>
      </c>
      <c r="B54" s="144"/>
      <c r="C54" s="80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2" t="s">
        <v>16</v>
      </c>
      <c r="B65" s="83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G17:M20"/>
    <mergeCell ref="O8:R11"/>
    <mergeCell ref="S8:S11"/>
    <mergeCell ref="F6:G6"/>
    <mergeCell ref="F7:G7"/>
    <mergeCell ref="O7:S7"/>
    <mergeCell ref="L6:M6"/>
    <mergeCell ref="L7:M7"/>
    <mergeCell ref="A1:C1"/>
    <mergeCell ref="A7:A12"/>
    <mergeCell ref="H5:I5"/>
    <mergeCell ref="E3:M3"/>
    <mergeCell ref="F4:M4"/>
    <mergeCell ref="T8:T9"/>
    <mergeCell ref="A50:A53"/>
    <mergeCell ref="A54:B54"/>
    <mergeCell ref="A38:A42"/>
    <mergeCell ref="A43:B43"/>
    <mergeCell ref="A44:A48"/>
    <mergeCell ref="A49:B49"/>
    <mergeCell ref="A31:B31"/>
    <mergeCell ref="A32:A36"/>
    <mergeCell ref="A37:B37"/>
    <mergeCell ref="A13:B13"/>
    <mergeCell ref="A26:B26"/>
    <mergeCell ref="A27:A30"/>
    <mergeCell ref="A14:A18"/>
    <mergeCell ref="A20:A25"/>
    <mergeCell ref="A19:B19"/>
  </mergeCells>
  <conditionalFormatting sqref="A3">
    <cfRule type="cellIs" dxfId="36" priority="2" operator="equal">
      <formula>0</formula>
    </cfRule>
  </conditionalFormatting>
  <conditionalFormatting sqref="F6 J5 L6">
    <cfRule type="cellIs" dxfId="3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50" t="str">
        <f>СТАРТ!A1</f>
        <v>Мониторинг личностных результатов обучающихся (ООО)</v>
      </c>
      <c r="B1" s="150"/>
      <c r="C1" s="150"/>
    </row>
    <row r="3" spans="1:25" ht="21" customHeight="1" x14ac:dyDescent="0.25">
      <c r="A3" s="7">
        <f>СТАРТ!B5</f>
        <v>0</v>
      </c>
      <c r="B3" s="73">
        <f>СТАРТ!B10</f>
        <v>0</v>
      </c>
      <c r="C3" s="58">
        <f>СТАРТ!D5</f>
        <v>0</v>
      </c>
      <c r="D3" s="72"/>
      <c r="E3" s="152" t="s">
        <v>64</v>
      </c>
      <c r="F3" s="152"/>
      <c r="G3" s="152"/>
      <c r="H3" s="152"/>
      <c r="I3" s="152"/>
      <c r="J3" s="152"/>
      <c r="K3" s="152"/>
      <c r="L3" s="152"/>
      <c r="M3" s="152"/>
    </row>
    <row r="4" spans="1:25" ht="15.75" x14ac:dyDescent="0.25">
      <c r="A4" s="114" t="s">
        <v>4</v>
      </c>
      <c r="B4" s="111"/>
      <c r="C4" s="114" t="s">
        <v>5</v>
      </c>
      <c r="D4" s="52"/>
      <c r="E4" s="52"/>
      <c r="F4" s="153">
        <f>B3</f>
        <v>0</v>
      </c>
      <c r="G4" s="153"/>
      <c r="H4" s="153"/>
      <c r="I4" s="153"/>
      <c r="J4" s="153"/>
      <c r="K4" s="153"/>
      <c r="L4" s="153"/>
      <c r="M4" s="153"/>
    </row>
    <row r="5" spans="1:25" ht="21" customHeight="1" x14ac:dyDescent="0.25">
      <c r="D5" s="52"/>
      <c r="E5" s="52"/>
      <c r="F5" s="52"/>
      <c r="G5" s="54"/>
      <c r="H5" s="151" t="s">
        <v>19</v>
      </c>
      <c r="I5" s="151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81" t="s">
        <v>21</v>
      </c>
      <c r="B6" s="81" t="s">
        <v>12</v>
      </c>
      <c r="C6" s="81" t="s">
        <v>3</v>
      </c>
      <c r="D6" s="71"/>
      <c r="E6" s="71"/>
      <c r="F6" s="157">
        <f>СТАРТ!B3</f>
        <v>0</v>
      </c>
      <c r="G6" s="157"/>
      <c r="I6" s="49"/>
      <c r="J6" s="50"/>
      <c r="L6" s="160">
        <f>A3</f>
        <v>0</v>
      </c>
      <c r="M6" s="160"/>
    </row>
    <row r="7" spans="1:25" ht="45" x14ac:dyDescent="0.25">
      <c r="A7" s="147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9"/>
      <c r="D7" s="69"/>
      <c r="E7" s="69"/>
      <c r="F7" s="158" t="s">
        <v>15</v>
      </c>
      <c r="G7" s="158"/>
      <c r="H7" s="30"/>
      <c r="I7" s="46"/>
      <c r="J7" s="47"/>
      <c r="L7" s="158" t="s">
        <v>4</v>
      </c>
      <c r="M7" s="158"/>
      <c r="O7" s="159" t="s">
        <v>13</v>
      </c>
      <c r="P7" s="159"/>
      <c r="Q7" s="159"/>
      <c r="R7" s="159"/>
      <c r="S7" s="159"/>
      <c r="T7" s="93"/>
    </row>
    <row r="8" spans="1:25" ht="60" x14ac:dyDescent="0.25">
      <c r="A8" s="148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9"/>
      <c r="D8" s="70"/>
      <c r="E8" s="70"/>
      <c r="F8" s="70"/>
      <c r="O8" s="155" t="s">
        <v>51</v>
      </c>
      <c r="P8" s="155"/>
      <c r="Q8" s="155"/>
      <c r="R8" s="155"/>
      <c r="S8" s="156" t="s">
        <v>52</v>
      </c>
      <c r="T8" s="141"/>
    </row>
    <row r="9" spans="1:25" ht="15.75" x14ac:dyDescent="0.25">
      <c r="A9" s="148"/>
      <c r="B9" s="45" t="str">
        <f>УПРАВЛЕНИЕ!B8</f>
        <v xml:space="preserve">Проявляет уважение к государственным символам России, праздникам. </v>
      </c>
      <c r="C9" s="79"/>
      <c r="D9" s="70"/>
      <c r="E9" s="70"/>
      <c r="F9" s="70"/>
      <c r="O9" s="155"/>
      <c r="P9" s="155"/>
      <c r="Q9" s="155"/>
      <c r="R9" s="155"/>
      <c r="S9" s="156"/>
      <c r="T9" s="141"/>
      <c r="Y9" s="51"/>
    </row>
    <row r="10" spans="1:25" ht="45" x14ac:dyDescent="0.25">
      <c r="A10" s="148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9"/>
      <c r="D10" s="70"/>
      <c r="E10" s="70"/>
      <c r="F10" s="70"/>
      <c r="H10" s="46"/>
      <c r="I10" s="46"/>
      <c r="J10" s="47"/>
      <c r="O10" s="155"/>
      <c r="P10" s="155"/>
      <c r="Q10" s="155"/>
      <c r="R10" s="155"/>
      <c r="S10" s="156"/>
      <c r="T10" s="113"/>
    </row>
    <row r="11" spans="1:25" ht="30" x14ac:dyDescent="0.25">
      <c r="A11" s="148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9"/>
      <c r="D11" s="41"/>
      <c r="E11" s="41"/>
      <c r="F11" s="41"/>
      <c r="H11" s="39"/>
      <c r="I11" s="39"/>
      <c r="J11" s="40"/>
      <c r="O11" s="155"/>
      <c r="P11" s="155"/>
      <c r="Q11" s="155"/>
      <c r="R11" s="155"/>
      <c r="S11" s="156"/>
      <c r="T11" s="113"/>
    </row>
    <row r="12" spans="1:25" ht="45" x14ac:dyDescent="0.25">
      <c r="A12" s="148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9"/>
      <c r="D12" s="41"/>
      <c r="E12" s="41"/>
      <c r="F12" s="41"/>
      <c r="G12" s="39"/>
      <c r="H12" s="39"/>
      <c r="I12" s="39"/>
      <c r="J12" s="40"/>
      <c r="O12" s="94"/>
      <c r="P12" s="94"/>
      <c r="Q12" s="94"/>
      <c r="R12" s="94"/>
      <c r="S12" s="94"/>
      <c r="T12" s="112"/>
    </row>
    <row r="13" spans="1:25" ht="18" customHeight="1" x14ac:dyDescent="0.25">
      <c r="A13" s="145" t="s">
        <v>27</v>
      </c>
      <c r="B13" s="146"/>
      <c r="C13" s="80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7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9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48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9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48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9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48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9"/>
      <c r="D17" s="71"/>
      <c r="E17" s="71"/>
      <c r="G17" s="154" t="s">
        <v>47</v>
      </c>
      <c r="H17" s="154"/>
      <c r="I17" s="154"/>
      <c r="J17" s="154"/>
      <c r="K17" s="154"/>
      <c r="L17" s="154"/>
      <c r="M17" s="154"/>
    </row>
    <row r="18" spans="1:13" x14ac:dyDescent="0.25">
      <c r="A18" s="149"/>
      <c r="B18" s="45" t="str">
        <f>УПРАВЛЕНИЕ!B16</f>
        <v>Принимает участие в мероприятиях патриотической направленности.</v>
      </c>
      <c r="C18" s="79"/>
      <c r="D18" s="71"/>
      <c r="E18" s="71"/>
      <c r="G18" s="154"/>
      <c r="H18" s="154"/>
      <c r="I18" s="154"/>
      <c r="J18" s="154"/>
      <c r="K18" s="154"/>
      <c r="L18" s="154"/>
      <c r="M18" s="154"/>
    </row>
    <row r="19" spans="1:13" ht="18" customHeight="1" x14ac:dyDescent="0.25">
      <c r="A19" s="145" t="s">
        <v>29</v>
      </c>
      <c r="B19" s="146"/>
      <c r="C19" s="80" t="e">
        <f>AVERAGE(C14:C18)</f>
        <v>#DIV/0!</v>
      </c>
      <c r="D19" s="71"/>
      <c r="E19" s="71"/>
      <c r="G19" s="154"/>
      <c r="H19" s="154"/>
      <c r="I19" s="154"/>
      <c r="J19" s="154"/>
      <c r="K19" s="154"/>
      <c r="L19" s="154"/>
      <c r="M19" s="154"/>
    </row>
    <row r="20" spans="1:13" ht="45" x14ac:dyDescent="0.25">
      <c r="A20" s="147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9"/>
      <c r="D20" s="71"/>
      <c r="E20" s="71"/>
      <c r="G20" s="154"/>
      <c r="H20" s="154"/>
      <c r="I20" s="154"/>
      <c r="J20" s="154"/>
      <c r="K20" s="154"/>
      <c r="L20" s="154"/>
      <c r="M20" s="154"/>
    </row>
    <row r="21" spans="1:13" ht="45.75" customHeight="1" x14ac:dyDescent="0.25">
      <c r="A21" s="148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9"/>
      <c r="D21" s="71"/>
      <c r="E21" s="71"/>
      <c r="G21" s="116"/>
      <c r="H21" s="116"/>
      <c r="I21" s="116"/>
      <c r="J21" s="116"/>
      <c r="K21" s="116"/>
      <c r="L21" s="116"/>
      <c r="M21" s="116"/>
    </row>
    <row r="22" spans="1:13" ht="45" x14ac:dyDescent="0.25">
      <c r="A22" s="148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9"/>
      <c r="D22" s="71"/>
      <c r="E22" s="71"/>
      <c r="G22" s="116"/>
      <c r="H22" s="116"/>
      <c r="I22" s="116"/>
      <c r="J22" s="116"/>
      <c r="K22" s="116"/>
      <c r="L22" s="116"/>
      <c r="M22" s="116"/>
    </row>
    <row r="23" spans="1:13" ht="60" x14ac:dyDescent="0.25">
      <c r="A23" s="148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9"/>
      <c r="D23" s="71"/>
      <c r="E23" s="71"/>
      <c r="G23" s="116"/>
      <c r="H23" s="116"/>
      <c r="I23" s="116"/>
      <c r="J23" s="116"/>
      <c r="K23" s="116"/>
      <c r="L23" s="116"/>
      <c r="M23" s="116"/>
    </row>
    <row r="24" spans="1:13" ht="45" x14ac:dyDescent="0.25">
      <c r="A24" s="148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9"/>
      <c r="D24" s="71"/>
      <c r="E24" s="71"/>
      <c r="F24" s="71"/>
    </row>
    <row r="25" spans="1:13" ht="45" x14ac:dyDescent="0.25">
      <c r="A25" s="149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9"/>
      <c r="D25" s="71"/>
      <c r="E25" s="71"/>
      <c r="F25" s="71"/>
    </row>
    <row r="26" spans="1:13" ht="18" customHeight="1" x14ac:dyDescent="0.25">
      <c r="A26" s="143" t="s">
        <v>30</v>
      </c>
      <c r="B26" s="144"/>
      <c r="C26" s="80" t="e">
        <f>AVERAGE(C20:C25)</f>
        <v>#DIV/0!</v>
      </c>
      <c r="D26" s="71"/>
      <c r="E26" s="71"/>
      <c r="F26" s="71"/>
    </row>
    <row r="27" spans="1:13" ht="30" x14ac:dyDescent="0.25">
      <c r="A27" s="142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9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42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9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42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9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42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9"/>
      <c r="D30" s="71"/>
      <c r="E30" s="71"/>
      <c r="F30" s="71"/>
      <c r="K30" s="56"/>
      <c r="L30" s="56"/>
      <c r="M30" s="56"/>
    </row>
    <row r="31" spans="1:13" ht="18" customHeight="1" x14ac:dyDescent="0.25">
      <c r="A31" s="143" t="s">
        <v>31</v>
      </c>
      <c r="B31" s="144"/>
      <c r="C31" s="80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4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9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42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9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42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9"/>
      <c r="D34" s="71"/>
      <c r="E34" s="71"/>
      <c r="F34" s="71"/>
    </row>
    <row r="35" spans="1:13" ht="30" x14ac:dyDescent="0.25">
      <c r="A35" s="142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9"/>
      <c r="D35" s="71"/>
      <c r="E35" s="71"/>
      <c r="F35" s="71"/>
    </row>
    <row r="36" spans="1:13" ht="30" x14ac:dyDescent="0.25">
      <c r="A36" s="142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9"/>
      <c r="D36" s="71"/>
      <c r="E36" s="71"/>
      <c r="F36" s="71"/>
    </row>
    <row r="37" spans="1:13" ht="18" customHeight="1" x14ac:dyDescent="0.25">
      <c r="A37" s="143" t="s">
        <v>32</v>
      </c>
      <c r="B37" s="144"/>
      <c r="C37" s="80" t="e">
        <f>AVERAGE(C32:C36)</f>
        <v>#DIV/0!</v>
      </c>
      <c r="D37" s="71"/>
      <c r="E37" s="71"/>
      <c r="F37" s="71"/>
    </row>
    <row r="38" spans="1:13" x14ac:dyDescent="0.25">
      <c r="A38" s="142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9"/>
      <c r="D38" s="71"/>
      <c r="E38" s="71"/>
      <c r="F38" s="71"/>
    </row>
    <row r="39" spans="1:13" ht="30" x14ac:dyDescent="0.25">
      <c r="A39" s="142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9"/>
      <c r="D39" s="71"/>
      <c r="E39" s="71"/>
      <c r="F39" s="71"/>
    </row>
    <row r="40" spans="1:13" ht="45" x14ac:dyDescent="0.25">
      <c r="A40" s="142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9"/>
      <c r="D40" s="71"/>
      <c r="E40" s="71"/>
      <c r="F40" s="71"/>
    </row>
    <row r="41" spans="1:13" ht="60" x14ac:dyDescent="0.25">
      <c r="A41" s="142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9"/>
      <c r="D41" s="71"/>
      <c r="E41" s="71"/>
      <c r="F41" s="71"/>
    </row>
    <row r="42" spans="1:13" ht="45" x14ac:dyDescent="0.25">
      <c r="A42" s="142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9"/>
      <c r="D42" s="71"/>
      <c r="E42" s="71"/>
      <c r="F42" s="71"/>
    </row>
    <row r="43" spans="1:13" ht="17.25" customHeight="1" x14ac:dyDescent="0.25">
      <c r="A43" s="143" t="s">
        <v>34</v>
      </c>
      <c r="B43" s="144"/>
      <c r="C43" s="80" t="e">
        <f>AVERAGE(C38:C42)</f>
        <v>#DIV/0!</v>
      </c>
      <c r="D43" s="71"/>
      <c r="E43" s="71"/>
      <c r="F43" s="71"/>
    </row>
    <row r="44" spans="1:13" ht="30" x14ac:dyDescent="0.25">
      <c r="A44" s="142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9"/>
      <c r="D44" s="71"/>
      <c r="E44" s="71"/>
      <c r="F44" s="71"/>
    </row>
    <row r="45" spans="1:13" x14ac:dyDescent="0.25">
      <c r="A45" s="142"/>
      <c r="B45" s="45" t="str">
        <f>УПРАВЛЕНИЕ!B38</f>
        <v>Выражает активное неприятие действий, приносящих вред природе.</v>
      </c>
      <c r="C45" s="79"/>
      <c r="D45" s="71"/>
      <c r="E45" s="71"/>
      <c r="F45" s="71"/>
    </row>
    <row r="46" spans="1:13" ht="30" x14ac:dyDescent="0.25">
      <c r="A46" s="142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9"/>
      <c r="D46" s="71"/>
      <c r="E46" s="71"/>
      <c r="F46" s="71"/>
    </row>
    <row r="47" spans="1:13" ht="45" x14ac:dyDescent="0.25">
      <c r="A47" s="142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9"/>
      <c r="D47" s="71"/>
      <c r="E47" s="71"/>
      <c r="F47" s="71"/>
    </row>
    <row r="48" spans="1:13" ht="30" x14ac:dyDescent="0.25">
      <c r="A48" s="142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9"/>
      <c r="D48" s="71"/>
      <c r="E48" s="71"/>
      <c r="F48" s="71"/>
    </row>
    <row r="49" spans="1:6" ht="18" customHeight="1" x14ac:dyDescent="0.25">
      <c r="A49" s="143" t="s">
        <v>44</v>
      </c>
      <c r="B49" s="144"/>
      <c r="C49" s="80" t="e">
        <f>AVERAGE(C44:C48)</f>
        <v>#DIV/0!</v>
      </c>
      <c r="D49" s="71"/>
      <c r="E49" s="71"/>
      <c r="F49" s="71"/>
    </row>
    <row r="50" spans="1:6" ht="30" x14ac:dyDescent="0.25">
      <c r="A50" s="142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9"/>
      <c r="D50" s="71"/>
      <c r="E50" s="71"/>
      <c r="F50" s="71"/>
    </row>
    <row r="51" spans="1:6" ht="45" x14ac:dyDescent="0.25">
      <c r="A51" s="142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9"/>
      <c r="D51" s="71"/>
      <c r="E51" s="71"/>
      <c r="F51" s="71"/>
    </row>
    <row r="52" spans="1:6" ht="45" x14ac:dyDescent="0.25">
      <c r="A52" s="142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9"/>
      <c r="D52" s="71"/>
      <c r="E52" s="71"/>
      <c r="F52" s="71"/>
    </row>
    <row r="53" spans="1:6" ht="45" x14ac:dyDescent="0.25">
      <c r="A53" s="142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9"/>
      <c r="D53" s="71"/>
      <c r="E53" s="71"/>
      <c r="F53" s="71"/>
    </row>
    <row r="54" spans="1:6" ht="18" customHeight="1" x14ac:dyDescent="0.25">
      <c r="A54" s="143" t="s">
        <v>35</v>
      </c>
      <c r="B54" s="144"/>
      <c r="C54" s="80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2" t="s">
        <v>16</v>
      </c>
      <c r="B65" s="83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34" priority="2" operator="equal">
      <formula>0</formula>
    </cfRule>
  </conditionalFormatting>
  <conditionalFormatting sqref="F6 J5 L6">
    <cfRule type="cellIs" dxfId="3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50" t="str">
        <f>СТАРТ!A1</f>
        <v>Мониторинг личностных результатов обучающихся (ООО)</v>
      </c>
      <c r="B1" s="150"/>
      <c r="C1" s="150"/>
    </row>
    <row r="3" spans="1:25" ht="21" customHeight="1" x14ac:dyDescent="0.25">
      <c r="A3" s="7">
        <f>СТАРТ!B5</f>
        <v>0</v>
      </c>
      <c r="B3" s="73">
        <f>СТАРТ!B11</f>
        <v>0</v>
      </c>
      <c r="C3" s="58">
        <f>СТАРТ!D5</f>
        <v>0</v>
      </c>
      <c r="D3" s="72"/>
      <c r="E3" s="152" t="s">
        <v>64</v>
      </c>
      <c r="F3" s="152"/>
      <c r="G3" s="152"/>
      <c r="H3" s="152"/>
      <c r="I3" s="152"/>
      <c r="J3" s="152"/>
      <c r="K3" s="152"/>
      <c r="L3" s="152"/>
      <c r="M3" s="152"/>
    </row>
    <row r="4" spans="1:25" ht="15.75" x14ac:dyDescent="0.25">
      <c r="A4" s="114" t="s">
        <v>4</v>
      </c>
      <c r="B4" s="111"/>
      <c r="C4" s="114" t="s">
        <v>5</v>
      </c>
      <c r="D4" s="52"/>
      <c r="E4" s="52"/>
      <c r="F4" s="153">
        <f>B3</f>
        <v>0</v>
      </c>
      <c r="G4" s="153"/>
      <c r="H4" s="153"/>
      <c r="I4" s="153"/>
      <c r="J4" s="153"/>
      <c r="K4" s="153"/>
      <c r="L4" s="153"/>
      <c r="M4" s="153"/>
    </row>
    <row r="5" spans="1:25" ht="21" customHeight="1" x14ac:dyDescent="0.25">
      <c r="D5" s="52"/>
      <c r="E5" s="52"/>
      <c r="F5" s="52"/>
      <c r="G5" s="54"/>
      <c r="H5" s="151" t="s">
        <v>19</v>
      </c>
      <c r="I5" s="151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81" t="s">
        <v>21</v>
      </c>
      <c r="B6" s="81" t="s">
        <v>12</v>
      </c>
      <c r="C6" s="81" t="s">
        <v>3</v>
      </c>
      <c r="D6" s="71"/>
      <c r="E6" s="71"/>
      <c r="F6" s="157">
        <f>СТАРТ!B3</f>
        <v>0</v>
      </c>
      <c r="G6" s="157"/>
      <c r="I6" s="49"/>
      <c r="J6" s="50"/>
      <c r="L6" s="160">
        <f>A3</f>
        <v>0</v>
      </c>
      <c r="M6" s="160"/>
    </row>
    <row r="7" spans="1:25" ht="45" x14ac:dyDescent="0.25">
      <c r="A7" s="147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9"/>
      <c r="D7" s="69"/>
      <c r="E7" s="69"/>
      <c r="F7" s="158" t="s">
        <v>15</v>
      </c>
      <c r="G7" s="158"/>
      <c r="H7" s="30"/>
      <c r="I7" s="46"/>
      <c r="J7" s="47"/>
      <c r="L7" s="158" t="s">
        <v>4</v>
      </c>
      <c r="M7" s="158"/>
      <c r="O7" s="159" t="s">
        <v>13</v>
      </c>
      <c r="P7" s="159"/>
      <c r="Q7" s="159"/>
      <c r="R7" s="159"/>
      <c r="S7" s="159"/>
      <c r="T7" s="93"/>
    </row>
    <row r="8" spans="1:25" ht="60" x14ac:dyDescent="0.25">
      <c r="A8" s="148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9"/>
      <c r="D8" s="70"/>
      <c r="E8" s="70"/>
      <c r="F8" s="70"/>
      <c r="O8" s="155" t="s">
        <v>51</v>
      </c>
      <c r="P8" s="155"/>
      <c r="Q8" s="155"/>
      <c r="R8" s="155"/>
      <c r="S8" s="156" t="s">
        <v>52</v>
      </c>
      <c r="T8" s="141"/>
    </row>
    <row r="9" spans="1:25" ht="15.75" x14ac:dyDescent="0.25">
      <c r="A9" s="148"/>
      <c r="B9" s="45" t="str">
        <f>УПРАВЛЕНИЕ!B8</f>
        <v xml:space="preserve">Проявляет уважение к государственным символам России, праздникам. </v>
      </c>
      <c r="C9" s="79"/>
      <c r="D9" s="70"/>
      <c r="E9" s="70"/>
      <c r="F9" s="70"/>
      <c r="O9" s="155"/>
      <c r="P9" s="155"/>
      <c r="Q9" s="155"/>
      <c r="R9" s="155"/>
      <c r="S9" s="156"/>
      <c r="T9" s="141"/>
      <c r="Y9" s="51"/>
    </row>
    <row r="10" spans="1:25" ht="45" x14ac:dyDescent="0.25">
      <c r="A10" s="148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9"/>
      <c r="D10" s="70"/>
      <c r="E10" s="70"/>
      <c r="F10" s="70"/>
      <c r="H10" s="46"/>
      <c r="I10" s="46"/>
      <c r="J10" s="47"/>
      <c r="O10" s="155"/>
      <c r="P10" s="155"/>
      <c r="Q10" s="155"/>
      <c r="R10" s="155"/>
      <c r="S10" s="156"/>
      <c r="T10" s="113"/>
    </row>
    <row r="11" spans="1:25" ht="30" x14ac:dyDescent="0.25">
      <c r="A11" s="148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9"/>
      <c r="D11" s="41"/>
      <c r="E11" s="41"/>
      <c r="F11" s="41"/>
      <c r="H11" s="39"/>
      <c r="I11" s="39"/>
      <c r="J11" s="40"/>
      <c r="O11" s="155"/>
      <c r="P11" s="155"/>
      <c r="Q11" s="155"/>
      <c r="R11" s="155"/>
      <c r="S11" s="156"/>
      <c r="T11" s="113"/>
    </row>
    <row r="12" spans="1:25" ht="45" x14ac:dyDescent="0.25">
      <c r="A12" s="148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9"/>
      <c r="D12" s="41"/>
      <c r="E12" s="41"/>
      <c r="F12" s="41"/>
      <c r="G12" s="39"/>
      <c r="H12" s="39"/>
      <c r="I12" s="39"/>
      <c r="J12" s="40"/>
      <c r="O12" s="94"/>
      <c r="P12" s="94"/>
      <c r="Q12" s="94"/>
      <c r="R12" s="94"/>
      <c r="S12" s="94"/>
      <c r="T12" s="112"/>
    </row>
    <row r="13" spans="1:25" ht="18" customHeight="1" x14ac:dyDescent="0.25">
      <c r="A13" s="145" t="s">
        <v>27</v>
      </c>
      <c r="B13" s="146"/>
      <c r="C13" s="80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7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9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48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9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48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9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48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9"/>
      <c r="D17" s="71"/>
      <c r="E17" s="71"/>
      <c r="G17" s="154" t="s">
        <v>47</v>
      </c>
      <c r="H17" s="154"/>
      <c r="I17" s="154"/>
      <c r="J17" s="154"/>
      <c r="K17" s="154"/>
      <c r="L17" s="154"/>
      <c r="M17" s="154"/>
    </row>
    <row r="18" spans="1:13" x14ac:dyDescent="0.25">
      <c r="A18" s="149"/>
      <c r="B18" s="45" t="str">
        <f>УПРАВЛЕНИЕ!B16</f>
        <v>Принимает участие в мероприятиях патриотической направленности.</v>
      </c>
      <c r="C18" s="79"/>
      <c r="D18" s="71"/>
      <c r="E18" s="71"/>
      <c r="G18" s="154"/>
      <c r="H18" s="154"/>
      <c r="I18" s="154"/>
      <c r="J18" s="154"/>
      <c r="K18" s="154"/>
      <c r="L18" s="154"/>
      <c r="M18" s="154"/>
    </row>
    <row r="19" spans="1:13" ht="18" customHeight="1" x14ac:dyDescent="0.25">
      <c r="A19" s="145" t="s">
        <v>29</v>
      </c>
      <c r="B19" s="146"/>
      <c r="C19" s="80" t="e">
        <f>AVERAGE(C14:C18)</f>
        <v>#DIV/0!</v>
      </c>
      <c r="D19" s="71"/>
      <c r="E19" s="71"/>
      <c r="G19" s="154"/>
      <c r="H19" s="154"/>
      <c r="I19" s="154"/>
      <c r="J19" s="154"/>
      <c r="K19" s="154"/>
      <c r="L19" s="154"/>
      <c r="M19" s="154"/>
    </row>
    <row r="20" spans="1:13" ht="45" x14ac:dyDescent="0.25">
      <c r="A20" s="147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9"/>
      <c r="D20" s="71"/>
      <c r="E20" s="71"/>
      <c r="G20" s="154"/>
      <c r="H20" s="154"/>
      <c r="I20" s="154"/>
      <c r="J20" s="154"/>
      <c r="K20" s="154"/>
      <c r="L20" s="154"/>
      <c r="M20" s="154"/>
    </row>
    <row r="21" spans="1:13" ht="45.75" customHeight="1" x14ac:dyDescent="0.25">
      <c r="A21" s="148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9"/>
      <c r="D21" s="71"/>
      <c r="E21" s="71"/>
      <c r="G21" s="116"/>
      <c r="H21" s="116"/>
      <c r="I21" s="116"/>
      <c r="J21" s="116"/>
      <c r="K21" s="116"/>
      <c r="L21" s="116"/>
      <c r="M21" s="116"/>
    </row>
    <row r="22" spans="1:13" ht="45" x14ac:dyDescent="0.25">
      <c r="A22" s="148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9"/>
      <c r="D22" s="71"/>
      <c r="E22" s="71"/>
      <c r="G22" s="116"/>
      <c r="H22" s="116"/>
      <c r="I22" s="116"/>
      <c r="J22" s="116"/>
      <c r="K22" s="116"/>
      <c r="L22" s="116"/>
      <c r="M22" s="116"/>
    </row>
    <row r="23" spans="1:13" ht="60" x14ac:dyDescent="0.25">
      <c r="A23" s="148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9"/>
      <c r="D23" s="71"/>
      <c r="E23" s="71"/>
      <c r="G23" s="116"/>
      <c r="H23" s="116"/>
      <c r="I23" s="116"/>
      <c r="J23" s="116"/>
      <c r="K23" s="116"/>
      <c r="L23" s="116"/>
      <c r="M23" s="116"/>
    </row>
    <row r="24" spans="1:13" ht="45" x14ac:dyDescent="0.25">
      <c r="A24" s="148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9"/>
      <c r="D24" s="71"/>
      <c r="E24" s="71"/>
      <c r="F24" s="71"/>
    </row>
    <row r="25" spans="1:13" ht="45" x14ac:dyDescent="0.25">
      <c r="A25" s="149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9"/>
      <c r="D25" s="71"/>
      <c r="E25" s="71"/>
      <c r="F25" s="71"/>
    </row>
    <row r="26" spans="1:13" ht="18" customHeight="1" x14ac:dyDescent="0.25">
      <c r="A26" s="143" t="s">
        <v>30</v>
      </c>
      <c r="B26" s="144"/>
      <c r="C26" s="80" t="e">
        <f>AVERAGE(C20:C25)</f>
        <v>#DIV/0!</v>
      </c>
      <c r="D26" s="71"/>
      <c r="E26" s="71"/>
      <c r="F26" s="71"/>
    </row>
    <row r="27" spans="1:13" ht="30" x14ac:dyDescent="0.25">
      <c r="A27" s="142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9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42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9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42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9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42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9"/>
      <c r="D30" s="71"/>
      <c r="E30" s="71"/>
      <c r="F30" s="71"/>
      <c r="K30" s="56"/>
      <c r="L30" s="56"/>
      <c r="M30" s="56"/>
    </row>
    <row r="31" spans="1:13" ht="18" customHeight="1" x14ac:dyDescent="0.25">
      <c r="A31" s="143" t="s">
        <v>31</v>
      </c>
      <c r="B31" s="144"/>
      <c r="C31" s="80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4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9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42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9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42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9"/>
      <c r="D34" s="71"/>
      <c r="E34" s="71"/>
      <c r="F34" s="71"/>
    </row>
    <row r="35" spans="1:13" ht="30" x14ac:dyDescent="0.25">
      <c r="A35" s="142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9"/>
      <c r="D35" s="71"/>
      <c r="E35" s="71"/>
      <c r="F35" s="71"/>
    </row>
    <row r="36" spans="1:13" ht="30" x14ac:dyDescent="0.25">
      <c r="A36" s="142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9"/>
      <c r="D36" s="71"/>
      <c r="E36" s="71"/>
      <c r="F36" s="71"/>
    </row>
    <row r="37" spans="1:13" ht="18" customHeight="1" x14ac:dyDescent="0.25">
      <c r="A37" s="143" t="s">
        <v>32</v>
      </c>
      <c r="B37" s="144"/>
      <c r="C37" s="80" t="e">
        <f>AVERAGE(C32:C36)</f>
        <v>#DIV/0!</v>
      </c>
      <c r="D37" s="71"/>
      <c r="E37" s="71"/>
      <c r="F37" s="71"/>
    </row>
    <row r="38" spans="1:13" x14ac:dyDescent="0.25">
      <c r="A38" s="142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9"/>
      <c r="D38" s="71"/>
      <c r="E38" s="71"/>
      <c r="F38" s="71"/>
    </row>
    <row r="39" spans="1:13" ht="30" x14ac:dyDescent="0.25">
      <c r="A39" s="142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9"/>
      <c r="D39" s="71"/>
      <c r="E39" s="71"/>
      <c r="F39" s="71"/>
    </row>
    <row r="40" spans="1:13" ht="45" x14ac:dyDescent="0.25">
      <c r="A40" s="142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9"/>
      <c r="D40" s="71"/>
      <c r="E40" s="71"/>
      <c r="F40" s="71"/>
    </row>
    <row r="41" spans="1:13" ht="60" x14ac:dyDescent="0.25">
      <c r="A41" s="142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9"/>
      <c r="D41" s="71"/>
      <c r="E41" s="71"/>
      <c r="F41" s="71"/>
    </row>
    <row r="42" spans="1:13" ht="45" x14ac:dyDescent="0.25">
      <c r="A42" s="142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9"/>
      <c r="D42" s="71"/>
      <c r="E42" s="71"/>
      <c r="F42" s="71"/>
    </row>
    <row r="43" spans="1:13" ht="17.25" customHeight="1" x14ac:dyDescent="0.25">
      <c r="A43" s="143" t="s">
        <v>34</v>
      </c>
      <c r="B43" s="144"/>
      <c r="C43" s="80" t="e">
        <f>AVERAGE(C38:C42)</f>
        <v>#DIV/0!</v>
      </c>
      <c r="D43" s="71"/>
      <c r="E43" s="71"/>
      <c r="F43" s="71"/>
    </row>
    <row r="44" spans="1:13" ht="30" x14ac:dyDescent="0.25">
      <c r="A44" s="142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9"/>
      <c r="D44" s="71"/>
      <c r="E44" s="71"/>
      <c r="F44" s="71"/>
    </row>
    <row r="45" spans="1:13" x14ac:dyDescent="0.25">
      <c r="A45" s="142"/>
      <c r="B45" s="45" t="str">
        <f>УПРАВЛЕНИЕ!B38</f>
        <v>Выражает активное неприятие действий, приносящих вред природе.</v>
      </c>
      <c r="C45" s="79"/>
      <c r="D45" s="71"/>
      <c r="E45" s="71"/>
      <c r="F45" s="71"/>
    </row>
    <row r="46" spans="1:13" ht="30" x14ac:dyDescent="0.25">
      <c r="A46" s="142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9"/>
      <c r="D46" s="71"/>
      <c r="E46" s="71"/>
      <c r="F46" s="71"/>
    </row>
    <row r="47" spans="1:13" ht="45" x14ac:dyDescent="0.25">
      <c r="A47" s="142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9"/>
      <c r="D47" s="71"/>
      <c r="E47" s="71"/>
      <c r="F47" s="71"/>
    </row>
    <row r="48" spans="1:13" ht="30" x14ac:dyDescent="0.25">
      <c r="A48" s="142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9"/>
      <c r="D48" s="71"/>
      <c r="E48" s="71"/>
      <c r="F48" s="71"/>
    </row>
    <row r="49" spans="1:6" ht="18" customHeight="1" x14ac:dyDescent="0.25">
      <c r="A49" s="143" t="s">
        <v>44</v>
      </c>
      <c r="B49" s="144"/>
      <c r="C49" s="80" t="e">
        <f>AVERAGE(C44:C48)</f>
        <v>#DIV/0!</v>
      </c>
      <c r="D49" s="71"/>
      <c r="E49" s="71"/>
      <c r="F49" s="71"/>
    </row>
    <row r="50" spans="1:6" ht="30" x14ac:dyDescent="0.25">
      <c r="A50" s="142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9"/>
      <c r="D50" s="71"/>
      <c r="E50" s="71"/>
      <c r="F50" s="71"/>
    </row>
    <row r="51" spans="1:6" ht="45" x14ac:dyDescent="0.25">
      <c r="A51" s="142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9"/>
      <c r="D51" s="71"/>
      <c r="E51" s="71"/>
      <c r="F51" s="71"/>
    </row>
    <row r="52" spans="1:6" ht="45" x14ac:dyDescent="0.25">
      <c r="A52" s="142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9"/>
      <c r="D52" s="71"/>
      <c r="E52" s="71"/>
      <c r="F52" s="71"/>
    </row>
    <row r="53" spans="1:6" ht="45" x14ac:dyDescent="0.25">
      <c r="A53" s="142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9"/>
      <c r="D53" s="71"/>
      <c r="E53" s="71"/>
      <c r="F53" s="71"/>
    </row>
    <row r="54" spans="1:6" ht="18" customHeight="1" x14ac:dyDescent="0.25">
      <c r="A54" s="143" t="s">
        <v>35</v>
      </c>
      <c r="B54" s="144"/>
      <c r="C54" s="80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2" t="s">
        <v>16</v>
      </c>
      <c r="B65" s="83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32" priority="2" operator="equal">
      <formula>0</formula>
    </cfRule>
  </conditionalFormatting>
  <conditionalFormatting sqref="F6 J5 L6">
    <cfRule type="cellIs" dxfId="3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50" t="str">
        <f>СТАРТ!A1</f>
        <v>Мониторинг личностных результатов обучающихся (ООО)</v>
      </c>
      <c r="B1" s="150"/>
      <c r="C1" s="150"/>
    </row>
    <row r="3" spans="1:25" ht="21" customHeight="1" x14ac:dyDescent="0.25">
      <c r="A3" s="7">
        <f>СТАРТ!B5</f>
        <v>0</v>
      </c>
      <c r="B3" s="73">
        <f>СТАРТ!B12</f>
        <v>0</v>
      </c>
      <c r="C3" s="58">
        <f>СТАРТ!D5</f>
        <v>0</v>
      </c>
      <c r="D3" s="72"/>
      <c r="E3" s="152" t="s">
        <v>64</v>
      </c>
      <c r="F3" s="152"/>
      <c r="G3" s="152"/>
      <c r="H3" s="152"/>
      <c r="I3" s="152"/>
      <c r="J3" s="152"/>
      <c r="K3" s="152"/>
      <c r="L3" s="152"/>
      <c r="M3" s="152"/>
    </row>
    <row r="4" spans="1:25" ht="15.75" x14ac:dyDescent="0.25">
      <c r="A4" s="114" t="s">
        <v>4</v>
      </c>
      <c r="B4" s="111"/>
      <c r="C4" s="114" t="s">
        <v>5</v>
      </c>
      <c r="D4" s="52"/>
      <c r="E4" s="52"/>
      <c r="F4" s="153">
        <f>B3</f>
        <v>0</v>
      </c>
      <c r="G4" s="153"/>
      <c r="H4" s="153"/>
      <c r="I4" s="153"/>
      <c r="J4" s="153"/>
      <c r="K4" s="153"/>
      <c r="L4" s="153"/>
      <c r="M4" s="153"/>
    </row>
    <row r="5" spans="1:25" ht="21" customHeight="1" x14ac:dyDescent="0.25">
      <c r="D5" s="52"/>
      <c r="E5" s="52"/>
      <c r="F5" s="52"/>
      <c r="G5" s="54"/>
      <c r="H5" s="151" t="s">
        <v>19</v>
      </c>
      <c r="I5" s="151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81" t="s">
        <v>21</v>
      </c>
      <c r="B6" s="81" t="s">
        <v>12</v>
      </c>
      <c r="C6" s="81" t="s">
        <v>3</v>
      </c>
      <c r="D6" s="71"/>
      <c r="E6" s="71"/>
      <c r="F6" s="157">
        <f>СТАРТ!B3</f>
        <v>0</v>
      </c>
      <c r="G6" s="157"/>
      <c r="I6" s="49"/>
      <c r="J6" s="50"/>
      <c r="L6" s="160">
        <f>A3</f>
        <v>0</v>
      </c>
      <c r="M6" s="160"/>
    </row>
    <row r="7" spans="1:25" ht="45" x14ac:dyDescent="0.25">
      <c r="A7" s="147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9"/>
      <c r="D7" s="69"/>
      <c r="E7" s="69"/>
      <c r="F7" s="158" t="s">
        <v>15</v>
      </c>
      <c r="G7" s="158"/>
      <c r="H7" s="30"/>
      <c r="I7" s="46"/>
      <c r="J7" s="47"/>
      <c r="L7" s="158" t="s">
        <v>4</v>
      </c>
      <c r="M7" s="158"/>
      <c r="O7" s="159" t="s">
        <v>13</v>
      </c>
      <c r="P7" s="159"/>
      <c r="Q7" s="159"/>
      <c r="R7" s="159"/>
      <c r="S7" s="159"/>
      <c r="T7" s="93"/>
    </row>
    <row r="8" spans="1:25" ht="60" x14ac:dyDescent="0.25">
      <c r="A8" s="148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9"/>
      <c r="D8" s="70"/>
      <c r="E8" s="70"/>
      <c r="F8" s="70"/>
      <c r="O8" s="155" t="s">
        <v>51</v>
      </c>
      <c r="P8" s="155"/>
      <c r="Q8" s="155"/>
      <c r="R8" s="155"/>
      <c r="S8" s="156" t="s">
        <v>52</v>
      </c>
      <c r="T8" s="141"/>
    </row>
    <row r="9" spans="1:25" ht="15.75" x14ac:dyDescent="0.25">
      <c r="A9" s="148"/>
      <c r="B9" s="45" t="str">
        <f>УПРАВЛЕНИЕ!B8</f>
        <v xml:space="preserve">Проявляет уважение к государственным символам России, праздникам. </v>
      </c>
      <c r="C9" s="79"/>
      <c r="D9" s="70"/>
      <c r="E9" s="70"/>
      <c r="F9" s="70"/>
      <c r="O9" s="155"/>
      <c r="P9" s="155"/>
      <c r="Q9" s="155"/>
      <c r="R9" s="155"/>
      <c r="S9" s="156"/>
      <c r="T9" s="141"/>
      <c r="Y9" s="51"/>
    </row>
    <row r="10" spans="1:25" ht="45" x14ac:dyDescent="0.25">
      <c r="A10" s="148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9"/>
      <c r="D10" s="70"/>
      <c r="E10" s="70"/>
      <c r="F10" s="70"/>
      <c r="H10" s="46"/>
      <c r="I10" s="46"/>
      <c r="J10" s="47"/>
      <c r="O10" s="155"/>
      <c r="P10" s="155"/>
      <c r="Q10" s="155"/>
      <c r="R10" s="155"/>
      <c r="S10" s="156"/>
      <c r="T10" s="113"/>
    </row>
    <row r="11" spans="1:25" ht="30" x14ac:dyDescent="0.25">
      <c r="A11" s="148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9"/>
      <c r="D11" s="41"/>
      <c r="E11" s="41"/>
      <c r="F11" s="41"/>
      <c r="H11" s="39"/>
      <c r="I11" s="39"/>
      <c r="J11" s="40"/>
      <c r="O11" s="155"/>
      <c r="P11" s="155"/>
      <c r="Q11" s="155"/>
      <c r="R11" s="155"/>
      <c r="S11" s="156"/>
      <c r="T11" s="113"/>
    </row>
    <row r="12" spans="1:25" ht="45" x14ac:dyDescent="0.25">
      <c r="A12" s="148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9"/>
      <c r="D12" s="41"/>
      <c r="E12" s="41"/>
      <c r="F12" s="41"/>
      <c r="G12" s="39"/>
      <c r="H12" s="39"/>
      <c r="I12" s="39"/>
      <c r="J12" s="40"/>
      <c r="O12" s="94"/>
      <c r="P12" s="94"/>
      <c r="Q12" s="94"/>
      <c r="R12" s="94"/>
      <c r="S12" s="94"/>
      <c r="T12" s="112"/>
    </row>
    <row r="13" spans="1:25" ht="18" customHeight="1" x14ac:dyDescent="0.25">
      <c r="A13" s="145" t="s">
        <v>27</v>
      </c>
      <c r="B13" s="146"/>
      <c r="C13" s="80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7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9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48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9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48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9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48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9"/>
      <c r="D17" s="71"/>
      <c r="E17" s="71"/>
      <c r="G17" s="154" t="s">
        <v>47</v>
      </c>
      <c r="H17" s="154"/>
      <c r="I17" s="154"/>
      <c r="J17" s="154"/>
      <c r="K17" s="154"/>
      <c r="L17" s="154"/>
      <c r="M17" s="154"/>
    </row>
    <row r="18" spans="1:13" x14ac:dyDescent="0.25">
      <c r="A18" s="149"/>
      <c r="B18" s="45" t="str">
        <f>УПРАВЛЕНИЕ!B16</f>
        <v>Принимает участие в мероприятиях патриотической направленности.</v>
      </c>
      <c r="C18" s="79"/>
      <c r="D18" s="71"/>
      <c r="E18" s="71"/>
      <c r="G18" s="154"/>
      <c r="H18" s="154"/>
      <c r="I18" s="154"/>
      <c r="J18" s="154"/>
      <c r="K18" s="154"/>
      <c r="L18" s="154"/>
      <c r="M18" s="154"/>
    </row>
    <row r="19" spans="1:13" ht="18" customHeight="1" x14ac:dyDescent="0.25">
      <c r="A19" s="145" t="s">
        <v>29</v>
      </c>
      <c r="B19" s="146"/>
      <c r="C19" s="80" t="e">
        <f>AVERAGE(C14:C18)</f>
        <v>#DIV/0!</v>
      </c>
      <c r="D19" s="71"/>
      <c r="E19" s="71"/>
      <c r="G19" s="154"/>
      <c r="H19" s="154"/>
      <c r="I19" s="154"/>
      <c r="J19" s="154"/>
      <c r="K19" s="154"/>
      <c r="L19" s="154"/>
      <c r="M19" s="154"/>
    </row>
    <row r="20" spans="1:13" ht="45" x14ac:dyDescent="0.25">
      <c r="A20" s="147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9"/>
      <c r="D20" s="71"/>
      <c r="E20" s="71"/>
      <c r="G20" s="154"/>
      <c r="H20" s="154"/>
      <c r="I20" s="154"/>
      <c r="J20" s="154"/>
      <c r="K20" s="154"/>
      <c r="L20" s="154"/>
      <c r="M20" s="154"/>
    </row>
    <row r="21" spans="1:13" ht="45.75" customHeight="1" x14ac:dyDescent="0.25">
      <c r="A21" s="148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9"/>
      <c r="D21" s="71"/>
      <c r="E21" s="71"/>
      <c r="G21" s="116"/>
      <c r="H21" s="116"/>
      <c r="I21" s="116"/>
      <c r="J21" s="116"/>
      <c r="K21" s="116"/>
      <c r="L21" s="116"/>
      <c r="M21" s="116"/>
    </row>
    <row r="22" spans="1:13" ht="45" x14ac:dyDescent="0.25">
      <c r="A22" s="148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9"/>
      <c r="D22" s="71"/>
      <c r="E22" s="71"/>
      <c r="G22" s="116"/>
      <c r="H22" s="116"/>
      <c r="I22" s="116"/>
      <c r="J22" s="116"/>
      <c r="K22" s="116"/>
      <c r="L22" s="116"/>
      <c r="M22" s="116"/>
    </row>
    <row r="23" spans="1:13" ht="60" x14ac:dyDescent="0.25">
      <c r="A23" s="148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9"/>
      <c r="D23" s="71"/>
      <c r="E23" s="71"/>
      <c r="G23" s="116"/>
      <c r="H23" s="116"/>
      <c r="I23" s="116"/>
      <c r="J23" s="116"/>
      <c r="K23" s="116"/>
      <c r="L23" s="116"/>
      <c r="M23" s="116"/>
    </row>
    <row r="24" spans="1:13" ht="45" x14ac:dyDescent="0.25">
      <c r="A24" s="148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9"/>
      <c r="D24" s="71"/>
      <c r="E24" s="71"/>
      <c r="F24" s="71"/>
    </row>
    <row r="25" spans="1:13" ht="45" x14ac:dyDescent="0.25">
      <c r="A25" s="149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9"/>
      <c r="D25" s="71"/>
      <c r="E25" s="71"/>
      <c r="F25" s="71"/>
    </row>
    <row r="26" spans="1:13" ht="18" customHeight="1" x14ac:dyDescent="0.25">
      <c r="A26" s="143" t="s">
        <v>30</v>
      </c>
      <c r="B26" s="144"/>
      <c r="C26" s="80" t="e">
        <f>AVERAGE(C20:C25)</f>
        <v>#DIV/0!</v>
      </c>
      <c r="D26" s="71"/>
      <c r="E26" s="71"/>
      <c r="F26" s="71"/>
    </row>
    <row r="27" spans="1:13" ht="30" x14ac:dyDescent="0.25">
      <c r="A27" s="142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9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42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9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42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9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42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9"/>
      <c r="D30" s="71"/>
      <c r="E30" s="71"/>
      <c r="F30" s="71"/>
      <c r="K30" s="56"/>
      <c r="L30" s="56"/>
      <c r="M30" s="56"/>
    </row>
    <row r="31" spans="1:13" ht="18" customHeight="1" x14ac:dyDescent="0.25">
      <c r="A31" s="143" t="s">
        <v>31</v>
      </c>
      <c r="B31" s="144"/>
      <c r="C31" s="80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4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9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42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9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42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9"/>
      <c r="D34" s="71"/>
      <c r="E34" s="71"/>
      <c r="F34" s="71"/>
    </row>
    <row r="35" spans="1:13" ht="30" x14ac:dyDescent="0.25">
      <c r="A35" s="142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9"/>
      <c r="D35" s="71"/>
      <c r="E35" s="71"/>
      <c r="F35" s="71"/>
    </row>
    <row r="36" spans="1:13" ht="30" x14ac:dyDescent="0.25">
      <c r="A36" s="142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9"/>
      <c r="D36" s="71"/>
      <c r="E36" s="71"/>
      <c r="F36" s="71"/>
    </row>
    <row r="37" spans="1:13" ht="18" customHeight="1" x14ac:dyDescent="0.25">
      <c r="A37" s="143" t="s">
        <v>32</v>
      </c>
      <c r="B37" s="144"/>
      <c r="C37" s="80" t="e">
        <f>AVERAGE(C32:C36)</f>
        <v>#DIV/0!</v>
      </c>
      <c r="D37" s="71"/>
      <c r="E37" s="71"/>
      <c r="F37" s="71"/>
    </row>
    <row r="38" spans="1:13" x14ac:dyDescent="0.25">
      <c r="A38" s="142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9"/>
      <c r="D38" s="71"/>
      <c r="E38" s="71"/>
      <c r="F38" s="71"/>
    </row>
    <row r="39" spans="1:13" ht="30" x14ac:dyDescent="0.25">
      <c r="A39" s="142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9"/>
      <c r="D39" s="71"/>
      <c r="E39" s="71"/>
      <c r="F39" s="71"/>
    </row>
    <row r="40" spans="1:13" ht="45" x14ac:dyDescent="0.25">
      <c r="A40" s="142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9"/>
      <c r="D40" s="71"/>
      <c r="E40" s="71"/>
      <c r="F40" s="71"/>
    </row>
    <row r="41" spans="1:13" ht="60" x14ac:dyDescent="0.25">
      <c r="A41" s="142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9"/>
      <c r="D41" s="71"/>
      <c r="E41" s="71"/>
      <c r="F41" s="71"/>
    </row>
    <row r="42" spans="1:13" ht="45" x14ac:dyDescent="0.25">
      <c r="A42" s="142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9"/>
      <c r="D42" s="71"/>
      <c r="E42" s="71"/>
      <c r="F42" s="71"/>
    </row>
    <row r="43" spans="1:13" ht="17.25" customHeight="1" x14ac:dyDescent="0.25">
      <c r="A43" s="143" t="s">
        <v>34</v>
      </c>
      <c r="B43" s="144"/>
      <c r="C43" s="80" t="e">
        <f>AVERAGE(C38:C42)</f>
        <v>#DIV/0!</v>
      </c>
      <c r="D43" s="71"/>
      <c r="E43" s="71"/>
      <c r="F43" s="71"/>
    </row>
    <row r="44" spans="1:13" ht="30" x14ac:dyDescent="0.25">
      <c r="A44" s="142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9"/>
      <c r="D44" s="71"/>
      <c r="E44" s="71"/>
      <c r="F44" s="71"/>
    </row>
    <row r="45" spans="1:13" x14ac:dyDescent="0.25">
      <c r="A45" s="142"/>
      <c r="B45" s="45" t="str">
        <f>УПРАВЛЕНИЕ!B38</f>
        <v>Выражает активное неприятие действий, приносящих вред природе.</v>
      </c>
      <c r="C45" s="79"/>
      <c r="D45" s="71"/>
      <c r="E45" s="71"/>
      <c r="F45" s="71"/>
    </row>
    <row r="46" spans="1:13" ht="30" x14ac:dyDescent="0.25">
      <c r="A46" s="142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9"/>
      <c r="D46" s="71"/>
      <c r="E46" s="71"/>
      <c r="F46" s="71"/>
    </row>
    <row r="47" spans="1:13" ht="45" x14ac:dyDescent="0.25">
      <c r="A47" s="142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9"/>
      <c r="D47" s="71"/>
      <c r="E47" s="71"/>
      <c r="F47" s="71"/>
    </row>
    <row r="48" spans="1:13" ht="30" x14ac:dyDescent="0.25">
      <c r="A48" s="142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9"/>
      <c r="D48" s="71"/>
      <c r="E48" s="71"/>
      <c r="F48" s="71"/>
    </row>
    <row r="49" spans="1:6" ht="18" customHeight="1" x14ac:dyDescent="0.25">
      <c r="A49" s="143" t="s">
        <v>44</v>
      </c>
      <c r="B49" s="144"/>
      <c r="C49" s="80" t="e">
        <f>AVERAGE(C44:C48)</f>
        <v>#DIV/0!</v>
      </c>
      <c r="D49" s="71"/>
      <c r="E49" s="71"/>
      <c r="F49" s="71"/>
    </row>
    <row r="50" spans="1:6" ht="30" x14ac:dyDescent="0.25">
      <c r="A50" s="142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9"/>
      <c r="D50" s="71"/>
      <c r="E50" s="71"/>
      <c r="F50" s="71"/>
    </row>
    <row r="51" spans="1:6" ht="45" x14ac:dyDescent="0.25">
      <c r="A51" s="142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9"/>
      <c r="D51" s="71"/>
      <c r="E51" s="71"/>
      <c r="F51" s="71"/>
    </row>
    <row r="52" spans="1:6" ht="45" x14ac:dyDescent="0.25">
      <c r="A52" s="142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9"/>
      <c r="D52" s="71"/>
      <c r="E52" s="71"/>
      <c r="F52" s="71"/>
    </row>
    <row r="53" spans="1:6" ht="45" x14ac:dyDescent="0.25">
      <c r="A53" s="142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9"/>
      <c r="D53" s="71"/>
      <c r="E53" s="71"/>
      <c r="F53" s="71"/>
    </row>
    <row r="54" spans="1:6" ht="18" customHeight="1" x14ac:dyDescent="0.25">
      <c r="A54" s="143" t="s">
        <v>35</v>
      </c>
      <c r="B54" s="144"/>
      <c r="C54" s="80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2" t="s">
        <v>16</v>
      </c>
      <c r="B65" s="83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30" priority="2" operator="equal">
      <formula>0</formula>
    </cfRule>
  </conditionalFormatting>
  <conditionalFormatting sqref="F6 J5 L6">
    <cfRule type="cellIs" dxfId="2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50" t="str">
        <f>СТАРТ!A1</f>
        <v>Мониторинг личностных результатов обучающихся (ООО)</v>
      </c>
      <c r="B1" s="150"/>
      <c r="C1" s="150"/>
    </row>
    <row r="3" spans="1:25" ht="21" customHeight="1" x14ac:dyDescent="0.25">
      <c r="A3" s="7">
        <f>СТАРТ!B5</f>
        <v>0</v>
      </c>
      <c r="B3" s="73">
        <f>СТАРТ!B13</f>
        <v>0</v>
      </c>
      <c r="C3" s="58">
        <f>СТАРТ!D5</f>
        <v>0</v>
      </c>
      <c r="D3" s="72"/>
      <c r="E3" s="152" t="s">
        <v>64</v>
      </c>
      <c r="F3" s="152"/>
      <c r="G3" s="152"/>
      <c r="H3" s="152"/>
      <c r="I3" s="152"/>
      <c r="J3" s="152"/>
      <c r="K3" s="152"/>
      <c r="L3" s="152"/>
      <c r="M3" s="152"/>
    </row>
    <row r="4" spans="1:25" ht="15.75" x14ac:dyDescent="0.25">
      <c r="A4" s="114" t="s">
        <v>4</v>
      </c>
      <c r="B4" s="111"/>
      <c r="C4" s="114" t="s">
        <v>5</v>
      </c>
      <c r="D4" s="52"/>
      <c r="E4" s="52"/>
      <c r="F4" s="153">
        <f>B3</f>
        <v>0</v>
      </c>
      <c r="G4" s="153"/>
      <c r="H4" s="153"/>
      <c r="I4" s="153"/>
      <c r="J4" s="153"/>
      <c r="K4" s="153"/>
      <c r="L4" s="153"/>
      <c r="M4" s="153"/>
    </row>
    <row r="5" spans="1:25" ht="21" customHeight="1" x14ac:dyDescent="0.25">
      <c r="D5" s="52"/>
      <c r="E5" s="52"/>
      <c r="F5" s="52"/>
      <c r="G5" s="54"/>
      <c r="H5" s="151" t="s">
        <v>19</v>
      </c>
      <c r="I5" s="151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81" t="s">
        <v>21</v>
      </c>
      <c r="B6" s="81" t="s">
        <v>12</v>
      </c>
      <c r="C6" s="81" t="s">
        <v>3</v>
      </c>
      <c r="D6" s="71"/>
      <c r="E6" s="71"/>
      <c r="F6" s="157">
        <f>СТАРТ!B3</f>
        <v>0</v>
      </c>
      <c r="G6" s="157"/>
      <c r="I6" s="49"/>
      <c r="J6" s="50"/>
      <c r="L6" s="160">
        <f>A3</f>
        <v>0</v>
      </c>
      <c r="M6" s="160"/>
    </row>
    <row r="7" spans="1:25" ht="45" x14ac:dyDescent="0.25">
      <c r="A7" s="147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9"/>
      <c r="D7" s="69"/>
      <c r="E7" s="69"/>
      <c r="F7" s="158" t="s">
        <v>15</v>
      </c>
      <c r="G7" s="158"/>
      <c r="H7" s="30"/>
      <c r="I7" s="46"/>
      <c r="J7" s="47"/>
      <c r="L7" s="158" t="s">
        <v>4</v>
      </c>
      <c r="M7" s="158"/>
      <c r="O7" s="159" t="s">
        <v>13</v>
      </c>
      <c r="P7" s="159"/>
      <c r="Q7" s="159"/>
      <c r="R7" s="159"/>
      <c r="S7" s="159"/>
      <c r="T7" s="93"/>
    </row>
    <row r="8" spans="1:25" ht="60" x14ac:dyDescent="0.25">
      <c r="A8" s="148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9"/>
      <c r="D8" s="70"/>
      <c r="E8" s="70"/>
      <c r="F8" s="70"/>
      <c r="O8" s="155" t="s">
        <v>51</v>
      </c>
      <c r="P8" s="155"/>
      <c r="Q8" s="155"/>
      <c r="R8" s="155"/>
      <c r="S8" s="156" t="s">
        <v>52</v>
      </c>
      <c r="T8" s="141"/>
    </row>
    <row r="9" spans="1:25" ht="15.75" x14ac:dyDescent="0.25">
      <c r="A9" s="148"/>
      <c r="B9" s="45" t="str">
        <f>УПРАВЛЕНИЕ!B8</f>
        <v xml:space="preserve">Проявляет уважение к государственным символам России, праздникам. </v>
      </c>
      <c r="C9" s="79"/>
      <c r="D9" s="70"/>
      <c r="E9" s="70"/>
      <c r="F9" s="70"/>
      <c r="O9" s="155"/>
      <c r="P9" s="155"/>
      <c r="Q9" s="155"/>
      <c r="R9" s="155"/>
      <c r="S9" s="156"/>
      <c r="T9" s="141"/>
      <c r="Y9" s="51"/>
    </row>
    <row r="10" spans="1:25" ht="45" x14ac:dyDescent="0.25">
      <c r="A10" s="148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9"/>
      <c r="D10" s="70"/>
      <c r="E10" s="70"/>
      <c r="F10" s="70"/>
      <c r="H10" s="46"/>
      <c r="I10" s="46"/>
      <c r="J10" s="47"/>
      <c r="O10" s="155"/>
      <c r="P10" s="155"/>
      <c r="Q10" s="155"/>
      <c r="R10" s="155"/>
      <c r="S10" s="156"/>
      <c r="T10" s="113"/>
    </row>
    <row r="11" spans="1:25" ht="30" x14ac:dyDescent="0.25">
      <c r="A11" s="148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9"/>
      <c r="D11" s="41"/>
      <c r="E11" s="41"/>
      <c r="F11" s="41"/>
      <c r="H11" s="39"/>
      <c r="I11" s="39"/>
      <c r="J11" s="40"/>
      <c r="O11" s="155"/>
      <c r="P11" s="155"/>
      <c r="Q11" s="155"/>
      <c r="R11" s="155"/>
      <c r="S11" s="156"/>
      <c r="T11" s="113"/>
    </row>
    <row r="12" spans="1:25" ht="45" x14ac:dyDescent="0.25">
      <c r="A12" s="148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9"/>
      <c r="D12" s="41"/>
      <c r="E12" s="41"/>
      <c r="F12" s="41"/>
      <c r="G12" s="39"/>
      <c r="H12" s="39"/>
      <c r="I12" s="39"/>
      <c r="J12" s="40"/>
      <c r="O12" s="94"/>
      <c r="P12" s="94"/>
      <c r="Q12" s="94"/>
      <c r="R12" s="94"/>
      <c r="S12" s="94"/>
      <c r="T12" s="112"/>
    </row>
    <row r="13" spans="1:25" ht="18" customHeight="1" x14ac:dyDescent="0.25">
      <c r="A13" s="145" t="s">
        <v>27</v>
      </c>
      <c r="B13" s="146"/>
      <c r="C13" s="80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7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9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48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9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48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9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48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9"/>
      <c r="D17" s="71"/>
      <c r="E17" s="71"/>
      <c r="G17" s="154" t="s">
        <v>47</v>
      </c>
      <c r="H17" s="154"/>
      <c r="I17" s="154"/>
      <c r="J17" s="154"/>
      <c r="K17" s="154"/>
      <c r="L17" s="154"/>
      <c r="M17" s="154"/>
    </row>
    <row r="18" spans="1:13" x14ac:dyDescent="0.25">
      <c r="A18" s="149"/>
      <c r="B18" s="45" t="str">
        <f>УПРАВЛЕНИЕ!B16</f>
        <v>Принимает участие в мероприятиях патриотической направленности.</v>
      </c>
      <c r="C18" s="79"/>
      <c r="D18" s="71"/>
      <c r="E18" s="71"/>
      <c r="G18" s="154"/>
      <c r="H18" s="154"/>
      <c r="I18" s="154"/>
      <c r="J18" s="154"/>
      <c r="K18" s="154"/>
      <c r="L18" s="154"/>
      <c r="M18" s="154"/>
    </row>
    <row r="19" spans="1:13" ht="18" customHeight="1" x14ac:dyDescent="0.25">
      <c r="A19" s="145" t="s">
        <v>29</v>
      </c>
      <c r="B19" s="146"/>
      <c r="C19" s="80" t="e">
        <f>AVERAGE(C14:C18)</f>
        <v>#DIV/0!</v>
      </c>
      <c r="D19" s="71"/>
      <c r="E19" s="71"/>
      <c r="G19" s="154"/>
      <c r="H19" s="154"/>
      <c r="I19" s="154"/>
      <c r="J19" s="154"/>
      <c r="K19" s="154"/>
      <c r="L19" s="154"/>
      <c r="M19" s="154"/>
    </row>
    <row r="20" spans="1:13" ht="45" x14ac:dyDescent="0.25">
      <c r="A20" s="147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9"/>
      <c r="D20" s="71"/>
      <c r="E20" s="71"/>
      <c r="G20" s="154"/>
      <c r="H20" s="154"/>
      <c r="I20" s="154"/>
      <c r="J20" s="154"/>
      <c r="K20" s="154"/>
      <c r="L20" s="154"/>
      <c r="M20" s="154"/>
    </row>
    <row r="21" spans="1:13" ht="45.75" customHeight="1" x14ac:dyDescent="0.25">
      <c r="A21" s="148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9"/>
      <c r="D21" s="71"/>
      <c r="E21" s="71"/>
      <c r="G21" s="116"/>
      <c r="H21" s="116"/>
      <c r="I21" s="116"/>
      <c r="J21" s="116"/>
      <c r="K21" s="116"/>
      <c r="L21" s="116"/>
      <c r="M21" s="116"/>
    </row>
    <row r="22" spans="1:13" ht="45" x14ac:dyDescent="0.25">
      <c r="A22" s="148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9"/>
      <c r="D22" s="71"/>
      <c r="E22" s="71"/>
      <c r="G22" s="116"/>
      <c r="H22" s="116"/>
      <c r="I22" s="116"/>
      <c r="J22" s="116"/>
      <c r="K22" s="116"/>
      <c r="L22" s="116"/>
      <c r="M22" s="116"/>
    </row>
    <row r="23" spans="1:13" ht="60" x14ac:dyDescent="0.25">
      <c r="A23" s="148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9"/>
      <c r="D23" s="71"/>
      <c r="E23" s="71"/>
      <c r="G23" s="116"/>
      <c r="H23" s="116"/>
      <c r="I23" s="116"/>
      <c r="J23" s="116"/>
      <c r="K23" s="116"/>
      <c r="L23" s="116"/>
      <c r="M23" s="116"/>
    </row>
    <row r="24" spans="1:13" ht="45" x14ac:dyDescent="0.25">
      <c r="A24" s="148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9"/>
      <c r="D24" s="71"/>
      <c r="E24" s="71"/>
      <c r="F24" s="71"/>
    </row>
    <row r="25" spans="1:13" ht="45" x14ac:dyDescent="0.25">
      <c r="A25" s="149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9"/>
      <c r="D25" s="71"/>
      <c r="E25" s="71"/>
      <c r="F25" s="71"/>
    </row>
    <row r="26" spans="1:13" ht="18" customHeight="1" x14ac:dyDescent="0.25">
      <c r="A26" s="143" t="s">
        <v>30</v>
      </c>
      <c r="B26" s="144"/>
      <c r="C26" s="80" t="e">
        <f>AVERAGE(C20:C25)</f>
        <v>#DIV/0!</v>
      </c>
      <c r="D26" s="71"/>
      <c r="E26" s="71"/>
      <c r="F26" s="71"/>
    </row>
    <row r="27" spans="1:13" ht="30" x14ac:dyDescent="0.25">
      <c r="A27" s="142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9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42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9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42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9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42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9"/>
      <c r="D30" s="71"/>
      <c r="E30" s="71"/>
      <c r="F30" s="71"/>
      <c r="K30" s="56"/>
      <c r="L30" s="56"/>
      <c r="M30" s="56"/>
    </row>
    <row r="31" spans="1:13" ht="18" customHeight="1" x14ac:dyDescent="0.25">
      <c r="A31" s="143" t="s">
        <v>31</v>
      </c>
      <c r="B31" s="144"/>
      <c r="C31" s="80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4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9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42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9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42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9"/>
      <c r="D34" s="71"/>
      <c r="E34" s="71"/>
      <c r="F34" s="71"/>
    </row>
    <row r="35" spans="1:13" ht="30" x14ac:dyDescent="0.25">
      <c r="A35" s="142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9"/>
      <c r="D35" s="71"/>
      <c r="E35" s="71"/>
      <c r="F35" s="71"/>
    </row>
    <row r="36" spans="1:13" ht="30" x14ac:dyDescent="0.25">
      <c r="A36" s="142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9"/>
      <c r="D36" s="71"/>
      <c r="E36" s="71"/>
      <c r="F36" s="71"/>
    </row>
    <row r="37" spans="1:13" ht="18" customHeight="1" x14ac:dyDescent="0.25">
      <c r="A37" s="143" t="s">
        <v>32</v>
      </c>
      <c r="B37" s="144"/>
      <c r="C37" s="80" t="e">
        <f>AVERAGE(C32:C36)</f>
        <v>#DIV/0!</v>
      </c>
      <c r="D37" s="71"/>
      <c r="E37" s="71"/>
      <c r="F37" s="71"/>
    </row>
    <row r="38" spans="1:13" x14ac:dyDescent="0.25">
      <c r="A38" s="142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9"/>
      <c r="D38" s="71"/>
      <c r="E38" s="71"/>
      <c r="F38" s="71"/>
    </row>
    <row r="39" spans="1:13" ht="30" x14ac:dyDescent="0.25">
      <c r="A39" s="142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9"/>
      <c r="D39" s="71"/>
      <c r="E39" s="71"/>
      <c r="F39" s="71"/>
    </row>
    <row r="40" spans="1:13" ht="45" x14ac:dyDescent="0.25">
      <c r="A40" s="142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9"/>
      <c r="D40" s="71"/>
      <c r="E40" s="71"/>
      <c r="F40" s="71"/>
    </row>
    <row r="41" spans="1:13" ht="60" x14ac:dyDescent="0.25">
      <c r="A41" s="142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9"/>
      <c r="D41" s="71"/>
      <c r="E41" s="71"/>
      <c r="F41" s="71"/>
    </row>
    <row r="42" spans="1:13" ht="45" x14ac:dyDescent="0.25">
      <c r="A42" s="142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9"/>
      <c r="D42" s="71"/>
      <c r="E42" s="71"/>
      <c r="F42" s="71"/>
    </row>
    <row r="43" spans="1:13" ht="17.25" customHeight="1" x14ac:dyDescent="0.25">
      <c r="A43" s="143" t="s">
        <v>34</v>
      </c>
      <c r="B43" s="144"/>
      <c r="C43" s="80" t="e">
        <f>AVERAGE(C38:C42)</f>
        <v>#DIV/0!</v>
      </c>
      <c r="D43" s="71"/>
      <c r="E43" s="71"/>
      <c r="F43" s="71"/>
    </row>
    <row r="44" spans="1:13" ht="30" x14ac:dyDescent="0.25">
      <c r="A44" s="142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9"/>
      <c r="D44" s="71"/>
      <c r="E44" s="71"/>
      <c r="F44" s="71"/>
    </row>
    <row r="45" spans="1:13" x14ac:dyDescent="0.25">
      <c r="A45" s="142"/>
      <c r="B45" s="45" t="str">
        <f>УПРАВЛЕНИЕ!B38</f>
        <v>Выражает активное неприятие действий, приносящих вред природе.</v>
      </c>
      <c r="C45" s="79"/>
      <c r="D45" s="71"/>
      <c r="E45" s="71"/>
      <c r="F45" s="71"/>
    </row>
    <row r="46" spans="1:13" ht="30" x14ac:dyDescent="0.25">
      <c r="A46" s="142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9"/>
      <c r="D46" s="71"/>
      <c r="E46" s="71"/>
      <c r="F46" s="71"/>
    </row>
    <row r="47" spans="1:13" ht="45" x14ac:dyDescent="0.25">
      <c r="A47" s="142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9"/>
      <c r="D47" s="71"/>
      <c r="E47" s="71"/>
      <c r="F47" s="71"/>
    </row>
    <row r="48" spans="1:13" ht="30" x14ac:dyDescent="0.25">
      <c r="A48" s="142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9"/>
      <c r="D48" s="71"/>
      <c r="E48" s="71"/>
      <c r="F48" s="71"/>
    </row>
    <row r="49" spans="1:6" ht="18" customHeight="1" x14ac:dyDescent="0.25">
      <c r="A49" s="143" t="s">
        <v>44</v>
      </c>
      <c r="B49" s="144"/>
      <c r="C49" s="80" t="e">
        <f>AVERAGE(C44:C48)</f>
        <v>#DIV/0!</v>
      </c>
      <c r="D49" s="71"/>
      <c r="E49" s="71"/>
      <c r="F49" s="71"/>
    </row>
    <row r="50" spans="1:6" ht="30" x14ac:dyDescent="0.25">
      <c r="A50" s="142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9"/>
      <c r="D50" s="71"/>
      <c r="E50" s="71"/>
      <c r="F50" s="71"/>
    </row>
    <row r="51" spans="1:6" ht="45" x14ac:dyDescent="0.25">
      <c r="A51" s="142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9"/>
      <c r="D51" s="71"/>
      <c r="E51" s="71"/>
      <c r="F51" s="71"/>
    </row>
    <row r="52" spans="1:6" ht="45" x14ac:dyDescent="0.25">
      <c r="A52" s="142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9"/>
      <c r="D52" s="71"/>
      <c r="E52" s="71"/>
      <c r="F52" s="71"/>
    </row>
    <row r="53" spans="1:6" ht="45" x14ac:dyDescent="0.25">
      <c r="A53" s="142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9"/>
      <c r="D53" s="71"/>
      <c r="E53" s="71"/>
      <c r="F53" s="71"/>
    </row>
    <row r="54" spans="1:6" ht="18" customHeight="1" x14ac:dyDescent="0.25">
      <c r="A54" s="143" t="s">
        <v>35</v>
      </c>
      <c r="B54" s="144"/>
      <c r="C54" s="80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2" t="s">
        <v>16</v>
      </c>
      <c r="B65" s="83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28" priority="2" operator="equal">
      <formula>0</formula>
    </cfRule>
  </conditionalFormatting>
  <conditionalFormatting sqref="F6 J5 L6">
    <cfRule type="cellIs" dxfId="2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50" t="str">
        <f>СТАРТ!A1</f>
        <v>Мониторинг личностных результатов обучающихся (ООО)</v>
      </c>
      <c r="B1" s="150"/>
      <c r="C1" s="150"/>
    </row>
    <row r="3" spans="1:25" ht="21" customHeight="1" x14ac:dyDescent="0.25">
      <c r="A3" s="7">
        <f>СТАРТ!B5</f>
        <v>0</v>
      </c>
      <c r="B3" s="73">
        <f>СТАРТ!B14</f>
        <v>0</v>
      </c>
      <c r="C3" s="58">
        <f>СТАРТ!D5</f>
        <v>0</v>
      </c>
      <c r="D3" s="72"/>
      <c r="E3" s="152" t="s">
        <v>64</v>
      </c>
      <c r="F3" s="152"/>
      <c r="G3" s="152"/>
      <c r="H3" s="152"/>
      <c r="I3" s="152"/>
      <c r="J3" s="152"/>
      <c r="K3" s="152"/>
      <c r="L3" s="152"/>
      <c r="M3" s="152"/>
    </row>
    <row r="4" spans="1:25" ht="15.75" x14ac:dyDescent="0.25">
      <c r="A4" s="114" t="s">
        <v>4</v>
      </c>
      <c r="B4" s="111"/>
      <c r="C4" s="114" t="s">
        <v>5</v>
      </c>
      <c r="D4" s="52"/>
      <c r="E4" s="52"/>
      <c r="F4" s="153">
        <f>B3</f>
        <v>0</v>
      </c>
      <c r="G4" s="153"/>
      <c r="H4" s="153"/>
      <c r="I4" s="153"/>
      <c r="J4" s="153"/>
      <c r="K4" s="153"/>
      <c r="L4" s="153"/>
      <c r="M4" s="153"/>
    </row>
    <row r="5" spans="1:25" ht="21" customHeight="1" x14ac:dyDescent="0.25">
      <c r="D5" s="52"/>
      <c r="E5" s="52"/>
      <c r="F5" s="52"/>
      <c r="G5" s="54"/>
      <c r="H5" s="151" t="s">
        <v>19</v>
      </c>
      <c r="I5" s="151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81" t="s">
        <v>21</v>
      </c>
      <c r="B6" s="81" t="s">
        <v>12</v>
      </c>
      <c r="C6" s="81" t="s">
        <v>3</v>
      </c>
      <c r="D6" s="71"/>
      <c r="E6" s="71"/>
      <c r="F6" s="157">
        <f>СТАРТ!B3</f>
        <v>0</v>
      </c>
      <c r="G6" s="157"/>
      <c r="I6" s="49"/>
      <c r="J6" s="50"/>
      <c r="L6" s="160">
        <f>A3</f>
        <v>0</v>
      </c>
      <c r="M6" s="160"/>
    </row>
    <row r="7" spans="1:25" ht="45" x14ac:dyDescent="0.25">
      <c r="A7" s="147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9"/>
      <c r="D7" s="69"/>
      <c r="E7" s="69"/>
      <c r="F7" s="158" t="s">
        <v>15</v>
      </c>
      <c r="G7" s="158"/>
      <c r="H7" s="30"/>
      <c r="I7" s="46"/>
      <c r="J7" s="47"/>
      <c r="L7" s="158" t="s">
        <v>4</v>
      </c>
      <c r="M7" s="158"/>
      <c r="O7" s="159" t="s">
        <v>13</v>
      </c>
      <c r="P7" s="159"/>
      <c r="Q7" s="159"/>
      <c r="R7" s="159"/>
      <c r="S7" s="159"/>
      <c r="T7" s="93"/>
    </row>
    <row r="8" spans="1:25" ht="60" x14ac:dyDescent="0.25">
      <c r="A8" s="148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9"/>
      <c r="D8" s="70"/>
      <c r="E8" s="70"/>
      <c r="F8" s="70"/>
      <c r="O8" s="155" t="s">
        <v>51</v>
      </c>
      <c r="P8" s="155"/>
      <c r="Q8" s="155"/>
      <c r="R8" s="155"/>
      <c r="S8" s="156" t="s">
        <v>52</v>
      </c>
      <c r="T8" s="141"/>
    </row>
    <row r="9" spans="1:25" ht="15.75" x14ac:dyDescent="0.25">
      <c r="A9" s="148"/>
      <c r="B9" s="45" t="str">
        <f>УПРАВЛЕНИЕ!B8</f>
        <v xml:space="preserve">Проявляет уважение к государственным символам России, праздникам. </v>
      </c>
      <c r="C9" s="79"/>
      <c r="D9" s="70"/>
      <c r="E9" s="70"/>
      <c r="F9" s="70"/>
      <c r="O9" s="155"/>
      <c r="P9" s="155"/>
      <c r="Q9" s="155"/>
      <c r="R9" s="155"/>
      <c r="S9" s="156"/>
      <c r="T9" s="141"/>
      <c r="Y9" s="51"/>
    </row>
    <row r="10" spans="1:25" ht="45" x14ac:dyDescent="0.25">
      <c r="A10" s="148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9"/>
      <c r="D10" s="70"/>
      <c r="E10" s="70"/>
      <c r="F10" s="70"/>
      <c r="H10" s="46"/>
      <c r="I10" s="46"/>
      <c r="J10" s="47"/>
      <c r="O10" s="155"/>
      <c r="P10" s="155"/>
      <c r="Q10" s="155"/>
      <c r="R10" s="155"/>
      <c r="S10" s="156"/>
      <c r="T10" s="113"/>
    </row>
    <row r="11" spans="1:25" ht="30" x14ac:dyDescent="0.25">
      <c r="A11" s="148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9"/>
      <c r="D11" s="41"/>
      <c r="E11" s="41"/>
      <c r="F11" s="41"/>
      <c r="H11" s="39"/>
      <c r="I11" s="39"/>
      <c r="J11" s="40"/>
      <c r="O11" s="155"/>
      <c r="P11" s="155"/>
      <c r="Q11" s="155"/>
      <c r="R11" s="155"/>
      <c r="S11" s="156"/>
      <c r="T11" s="113"/>
    </row>
    <row r="12" spans="1:25" ht="45" x14ac:dyDescent="0.25">
      <c r="A12" s="148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9"/>
      <c r="D12" s="41"/>
      <c r="E12" s="41"/>
      <c r="F12" s="41"/>
      <c r="G12" s="39"/>
      <c r="H12" s="39"/>
      <c r="I12" s="39"/>
      <c r="J12" s="40"/>
      <c r="O12" s="94"/>
      <c r="P12" s="94"/>
      <c r="Q12" s="94"/>
      <c r="R12" s="94"/>
      <c r="S12" s="94"/>
      <c r="T12" s="112"/>
    </row>
    <row r="13" spans="1:25" ht="18" customHeight="1" x14ac:dyDescent="0.25">
      <c r="A13" s="145" t="s">
        <v>27</v>
      </c>
      <c r="B13" s="146"/>
      <c r="C13" s="80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7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9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48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9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48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9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48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9"/>
      <c r="D17" s="71"/>
      <c r="E17" s="71"/>
      <c r="G17" s="154" t="s">
        <v>47</v>
      </c>
      <c r="H17" s="154"/>
      <c r="I17" s="154"/>
      <c r="J17" s="154"/>
      <c r="K17" s="154"/>
      <c r="L17" s="154"/>
      <c r="M17" s="154"/>
    </row>
    <row r="18" spans="1:13" x14ac:dyDescent="0.25">
      <c r="A18" s="149"/>
      <c r="B18" s="45" t="str">
        <f>УПРАВЛЕНИЕ!B16</f>
        <v>Принимает участие в мероприятиях патриотической направленности.</v>
      </c>
      <c r="C18" s="79"/>
      <c r="D18" s="71"/>
      <c r="E18" s="71"/>
      <c r="G18" s="154"/>
      <c r="H18" s="154"/>
      <c r="I18" s="154"/>
      <c r="J18" s="154"/>
      <c r="K18" s="154"/>
      <c r="L18" s="154"/>
      <c r="M18" s="154"/>
    </row>
    <row r="19" spans="1:13" ht="18" customHeight="1" x14ac:dyDescent="0.25">
      <c r="A19" s="145" t="s">
        <v>29</v>
      </c>
      <c r="B19" s="146"/>
      <c r="C19" s="80" t="e">
        <f>AVERAGE(C14:C18)</f>
        <v>#DIV/0!</v>
      </c>
      <c r="D19" s="71"/>
      <c r="E19" s="71"/>
      <c r="G19" s="154"/>
      <c r="H19" s="154"/>
      <c r="I19" s="154"/>
      <c r="J19" s="154"/>
      <c r="K19" s="154"/>
      <c r="L19" s="154"/>
      <c r="M19" s="154"/>
    </row>
    <row r="20" spans="1:13" ht="45" x14ac:dyDescent="0.25">
      <c r="A20" s="147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9"/>
      <c r="D20" s="71"/>
      <c r="E20" s="71"/>
      <c r="G20" s="154"/>
      <c r="H20" s="154"/>
      <c r="I20" s="154"/>
      <c r="J20" s="154"/>
      <c r="K20" s="154"/>
      <c r="L20" s="154"/>
      <c r="M20" s="154"/>
    </row>
    <row r="21" spans="1:13" ht="45.75" customHeight="1" x14ac:dyDescent="0.25">
      <c r="A21" s="148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9"/>
      <c r="D21" s="71"/>
      <c r="E21" s="71"/>
      <c r="G21" s="116"/>
      <c r="H21" s="116"/>
      <c r="I21" s="116"/>
      <c r="J21" s="116"/>
      <c r="K21" s="116"/>
      <c r="L21" s="116"/>
      <c r="M21" s="116"/>
    </row>
    <row r="22" spans="1:13" ht="45" x14ac:dyDescent="0.25">
      <c r="A22" s="148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9"/>
      <c r="D22" s="71"/>
      <c r="E22" s="71"/>
      <c r="G22" s="116"/>
      <c r="H22" s="116"/>
      <c r="I22" s="116"/>
      <c r="J22" s="116"/>
      <c r="K22" s="116"/>
      <c r="L22" s="116"/>
      <c r="M22" s="116"/>
    </row>
    <row r="23" spans="1:13" ht="60" x14ac:dyDescent="0.25">
      <c r="A23" s="148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9"/>
      <c r="D23" s="71"/>
      <c r="E23" s="71"/>
      <c r="G23" s="116"/>
      <c r="H23" s="116"/>
      <c r="I23" s="116"/>
      <c r="J23" s="116"/>
      <c r="K23" s="116"/>
      <c r="L23" s="116"/>
      <c r="M23" s="116"/>
    </row>
    <row r="24" spans="1:13" ht="45" x14ac:dyDescent="0.25">
      <c r="A24" s="148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9"/>
      <c r="D24" s="71"/>
      <c r="E24" s="71"/>
      <c r="F24" s="71"/>
    </row>
    <row r="25" spans="1:13" ht="45" x14ac:dyDescent="0.25">
      <c r="A25" s="149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9"/>
      <c r="D25" s="71"/>
      <c r="E25" s="71"/>
      <c r="F25" s="71"/>
    </row>
    <row r="26" spans="1:13" ht="18" customHeight="1" x14ac:dyDescent="0.25">
      <c r="A26" s="143" t="s">
        <v>30</v>
      </c>
      <c r="B26" s="144"/>
      <c r="C26" s="80" t="e">
        <f>AVERAGE(C20:C25)</f>
        <v>#DIV/0!</v>
      </c>
      <c r="D26" s="71"/>
      <c r="E26" s="71"/>
      <c r="F26" s="71"/>
    </row>
    <row r="27" spans="1:13" ht="30" x14ac:dyDescent="0.25">
      <c r="A27" s="142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9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42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9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42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9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42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9"/>
      <c r="D30" s="71"/>
      <c r="E30" s="71"/>
      <c r="F30" s="71"/>
      <c r="K30" s="56"/>
      <c r="L30" s="56"/>
      <c r="M30" s="56"/>
    </row>
    <row r="31" spans="1:13" ht="18" customHeight="1" x14ac:dyDescent="0.25">
      <c r="A31" s="143" t="s">
        <v>31</v>
      </c>
      <c r="B31" s="144"/>
      <c r="C31" s="80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4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9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42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9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42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9"/>
      <c r="D34" s="71"/>
      <c r="E34" s="71"/>
      <c r="F34" s="71"/>
    </row>
    <row r="35" spans="1:13" ht="30" x14ac:dyDescent="0.25">
      <c r="A35" s="142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9"/>
      <c r="D35" s="71"/>
      <c r="E35" s="71"/>
      <c r="F35" s="71"/>
    </row>
    <row r="36" spans="1:13" ht="30" x14ac:dyDescent="0.25">
      <c r="A36" s="142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9"/>
      <c r="D36" s="71"/>
      <c r="E36" s="71"/>
      <c r="F36" s="71"/>
    </row>
    <row r="37" spans="1:13" ht="18" customHeight="1" x14ac:dyDescent="0.25">
      <c r="A37" s="143" t="s">
        <v>32</v>
      </c>
      <c r="B37" s="144"/>
      <c r="C37" s="80" t="e">
        <f>AVERAGE(C32:C36)</f>
        <v>#DIV/0!</v>
      </c>
      <c r="D37" s="71"/>
      <c r="E37" s="71"/>
      <c r="F37" s="71"/>
    </row>
    <row r="38" spans="1:13" x14ac:dyDescent="0.25">
      <c r="A38" s="142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9"/>
      <c r="D38" s="71"/>
      <c r="E38" s="71"/>
      <c r="F38" s="71"/>
    </row>
    <row r="39" spans="1:13" ht="30" x14ac:dyDescent="0.25">
      <c r="A39" s="142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9"/>
      <c r="D39" s="71"/>
      <c r="E39" s="71"/>
      <c r="F39" s="71"/>
    </row>
    <row r="40" spans="1:13" ht="45" x14ac:dyDescent="0.25">
      <c r="A40" s="142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9"/>
      <c r="D40" s="71"/>
      <c r="E40" s="71"/>
      <c r="F40" s="71"/>
    </row>
    <row r="41" spans="1:13" ht="60" x14ac:dyDescent="0.25">
      <c r="A41" s="142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9"/>
      <c r="D41" s="71"/>
      <c r="E41" s="71"/>
      <c r="F41" s="71"/>
    </row>
    <row r="42" spans="1:13" ht="45" x14ac:dyDescent="0.25">
      <c r="A42" s="142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9"/>
      <c r="D42" s="71"/>
      <c r="E42" s="71"/>
      <c r="F42" s="71"/>
    </row>
    <row r="43" spans="1:13" ht="17.25" customHeight="1" x14ac:dyDescent="0.25">
      <c r="A43" s="143" t="s">
        <v>34</v>
      </c>
      <c r="B43" s="144"/>
      <c r="C43" s="80" t="e">
        <f>AVERAGE(C38:C42)</f>
        <v>#DIV/0!</v>
      </c>
      <c r="D43" s="71"/>
      <c r="E43" s="71"/>
      <c r="F43" s="71"/>
    </row>
    <row r="44" spans="1:13" ht="30" x14ac:dyDescent="0.25">
      <c r="A44" s="142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9"/>
      <c r="D44" s="71"/>
      <c r="E44" s="71"/>
      <c r="F44" s="71"/>
    </row>
    <row r="45" spans="1:13" x14ac:dyDescent="0.25">
      <c r="A45" s="142"/>
      <c r="B45" s="45" t="str">
        <f>УПРАВЛЕНИЕ!B38</f>
        <v>Выражает активное неприятие действий, приносящих вред природе.</v>
      </c>
      <c r="C45" s="79"/>
      <c r="D45" s="71"/>
      <c r="E45" s="71"/>
      <c r="F45" s="71"/>
    </row>
    <row r="46" spans="1:13" ht="30" x14ac:dyDescent="0.25">
      <c r="A46" s="142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9"/>
      <c r="D46" s="71"/>
      <c r="E46" s="71"/>
      <c r="F46" s="71"/>
    </row>
    <row r="47" spans="1:13" ht="45" x14ac:dyDescent="0.25">
      <c r="A47" s="142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9"/>
      <c r="D47" s="71"/>
      <c r="E47" s="71"/>
      <c r="F47" s="71"/>
    </row>
    <row r="48" spans="1:13" ht="30" x14ac:dyDescent="0.25">
      <c r="A48" s="142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9"/>
      <c r="D48" s="71"/>
      <c r="E48" s="71"/>
      <c r="F48" s="71"/>
    </row>
    <row r="49" spans="1:6" ht="18" customHeight="1" x14ac:dyDescent="0.25">
      <c r="A49" s="143" t="s">
        <v>44</v>
      </c>
      <c r="B49" s="144"/>
      <c r="C49" s="80" t="e">
        <f>AVERAGE(C44:C48)</f>
        <v>#DIV/0!</v>
      </c>
      <c r="D49" s="71"/>
      <c r="E49" s="71"/>
      <c r="F49" s="71"/>
    </row>
    <row r="50" spans="1:6" ht="30" x14ac:dyDescent="0.25">
      <c r="A50" s="142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9"/>
      <c r="D50" s="71"/>
      <c r="E50" s="71"/>
      <c r="F50" s="71"/>
    </row>
    <row r="51" spans="1:6" ht="45" x14ac:dyDescent="0.25">
      <c r="A51" s="142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9"/>
      <c r="D51" s="71"/>
      <c r="E51" s="71"/>
      <c r="F51" s="71"/>
    </row>
    <row r="52" spans="1:6" ht="45" x14ac:dyDescent="0.25">
      <c r="A52" s="142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9"/>
      <c r="D52" s="71"/>
      <c r="E52" s="71"/>
      <c r="F52" s="71"/>
    </row>
    <row r="53" spans="1:6" ht="45" x14ac:dyDescent="0.25">
      <c r="A53" s="142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9"/>
      <c r="D53" s="71"/>
      <c r="E53" s="71"/>
      <c r="F53" s="71"/>
    </row>
    <row r="54" spans="1:6" ht="18" customHeight="1" x14ac:dyDescent="0.25">
      <c r="A54" s="143" t="s">
        <v>35</v>
      </c>
      <c r="B54" s="144"/>
      <c r="C54" s="80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2" t="s">
        <v>16</v>
      </c>
      <c r="B65" s="83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26" priority="2" operator="equal">
      <formula>0</formula>
    </cfRule>
  </conditionalFormatting>
  <conditionalFormatting sqref="F6 J5 L6">
    <cfRule type="cellIs" dxfId="2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50" t="str">
        <f>СТАРТ!A1</f>
        <v>Мониторинг личностных результатов обучающихся (ООО)</v>
      </c>
      <c r="B1" s="150"/>
      <c r="C1" s="150"/>
    </row>
    <row r="3" spans="1:25" ht="21" customHeight="1" x14ac:dyDescent="0.25">
      <c r="A3" s="7">
        <f>СТАРТ!B5</f>
        <v>0</v>
      </c>
      <c r="B3" s="73">
        <f>СТАРТ!B15</f>
        <v>0</v>
      </c>
      <c r="C3" s="58">
        <f>СТАРТ!D5</f>
        <v>0</v>
      </c>
      <c r="D3" s="72"/>
      <c r="E3" s="152" t="s">
        <v>64</v>
      </c>
      <c r="F3" s="152"/>
      <c r="G3" s="152"/>
      <c r="H3" s="152"/>
      <c r="I3" s="152"/>
      <c r="J3" s="152"/>
      <c r="K3" s="152"/>
      <c r="L3" s="152"/>
      <c r="M3" s="152"/>
    </row>
    <row r="4" spans="1:25" ht="15.75" x14ac:dyDescent="0.25">
      <c r="A4" s="114" t="s">
        <v>4</v>
      </c>
      <c r="B4" s="111"/>
      <c r="C4" s="114" t="s">
        <v>5</v>
      </c>
      <c r="D4" s="52"/>
      <c r="E4" s="52"/>
      <c r="F4" s="153">
        <f>B3</f>
        <v>0</v>
      </c>
      <c r="G4" s="153"/>
      <c r="H4" s="153"/>
      <c r="I4" s="153"/>
      <c r="J4" s="153"/>
      <c r="K4" s="153"/>
      <c r="L4" s="153"/>
      <c r="M4" s="153"/>
    </row>
    <row r="5" spans="1:25" ht="21" customHeight="1" x14ac:dyDescent="0.25">
      <c r="D5" s="52"/>
      <c r="E5" s="52"/>
      <c r="F5" s="52"/>
      <c r="G5" s="54"/>
      <c r="H5" s="151" t="s">
        <v>19</v>
      </c>
      <c r="I5" s="151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81" t="s">
        <v>21</v>
      </c>
      <c r="B6" s="81" t="s">
        <v>12</v>
      </c>
      <c r="C6" s="81" t="s">
        <v>3</v>
      </c>
      <c r="D6" s="71"/>
      <c r="E6" s="71"/>
      <c r="F6" s="157">
        <f>СТАРТ!B3</f>
        <v>0</v>
      </c>
      <c r="G6" s="157"/>
      <c r="I6" s="49"/>
      <c r="J6" s="50"/>
      <c r="L6" s="160">
        <f>A3</f>
        <v>0</v>
      </c>
      <c r="M6" s="160"/>
    </row>
    <row r="7" spans="1:25" ht="45" x14ac:dyDescent="0.25">
      <c r="A7" s="147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9"/>
      <c r="D7" s="69"/>
      <c r="E7" s="69"/>
      <c r="F7" s="158" t="s">
        <v>15</v>
      </c>
      <c r="G7" s="158"/>
      <c r="H7" s="30"/>
      <c r="I7" s="46"/>
      <c r="J7" s="47"/>
      <c r="L7" s="158" t="s">
        <v>4</v>
      </c>
      <c r="M7" s="158"/>
      <c r="O7" s="159" t="s">
        <v>13</v>
      </c>
      <c r="P7" s="159"/>
      <c r="Q7" s="159"/>
      <c r="R7" s="159"/>
      <c r="S7" s="159"/>
      <c r="T7" s="93"/>
    </row>
    <row r="8" spans="1:25" ht="60" x14ac:dyDescent="0.25">
      <c r="A8" s="148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9"/>
      <c r="D8" s="70"/>
      <c r="E8" s="70"/>
      <c r="F8" s="70"/>
      <c r="O8" s="155" t="s">
        <v>51</v>
      </c>
      <c r="P8" s="155"/>
      <c r="Q8" s="155"/>
      <c r="R8" s="155"/>
      <c r="S8" s="156" t="s">
        <v>52</v>
      </c>
      <c r="T8" s="141"/>
    </row>
    <row r="9" spans="1:25" ht="15.75" x14ac:dyDescent="0.25">
      <c r="A9" s="148"/>
      <c r="B9" s="45" t="str">
        <f>УПРАВЛЕНИЕ!B8</f>
        <v xml:space="preserve">Проявляет уважение к государственным символам России, праздникам. </v>
      </c>
      <c r="C9" s="79"/>
      <c r="D9" s="70"/>
      <c r="E9" s="70"/>
      <c r="F9" s="70"/>
      <c r="O9" s="155"/>
      <c r="P9" s="155"/>
      <c r="Q9" s="155"/>
      <c r="R9" s="155"/>
      <c r="S9" s="156"/>
      <c r="T9" s="141"/>
      <c r="Y9" s="51"/>
    </row>
    <row r="10" spans="1:25" ht="45" x14ac:dyDescent="0.25">
      <c r="A10" s="148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9"/>
      <c r="D10" s="70"/>
      <c r="E10" s="70"/>
      <c r="F10" s="70"/>
      <c r="H10" s="46"/>
      <c r="I10" s="46"/>
      <c r="J10" s="47"/>
      <c r="O10" s="155"/>
      <c r="P10" s="155"/>
      <c r="Q10" s="155"/>
      <c r="R10" s="155"/>
      <c r="S10" s="156"/>
      <c r="T10" s="113"/>
    </row>
    <row r="11" spans="1:25" ht="30" x14ac:dyDescent="0.25">
      <c r="A11" s="148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9"/>
      <c r="D11" s="41"/>
      <c r="E11" s="41"/>
      <c r="F11" s="41"/>
      <c r="H11" s="39"/>
      <c r="I11" s="39"/>
      <c r="J11" s="40"/>
      <c r="O11" s="155"/>
      <c r="P11" s="155"/>
      <c r="Q11" s="155"/>
      <c r="R11" s="155"/>
      <c r="S11" s="156"/>
      <c r="T11" s="113"/>
    </row>
    <row r="12" spans="1:25" ht="45" x14ac:dyDescent="0.25">
      <c r="A12" s="148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9"/>
      <c r="D12" s="41"/>
      <c r="E12" s="41"/>
      <c r="F12" s="41"/>
      <c r="G12" s="39"/>
      <c r="H12" s="39"/>
      <c r="I12" s="39"/>
      <c r="J12" s="40"/>
      <c r="O12" s="94"/>
      <c r="P12" s="94"/>
      <c r="Q12" s="94"/>
      <c r="R12" s="94"/>
      <c r="S12" s="94"/>
      <c r="T12" s="112"/>
    </row>
    <row r="13" spans="1:25" ht="18" customHeight="1" x14ac:dyDescent="0.25">
      <c r="A13" s="145" t="s">
        <v>27</v>
      </c>
      <c r="B13" s="146"/>
      <c r="C13" s="80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7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9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48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9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48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9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48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9"/>
      <c r="D17" s="71"/>
      <c r="E17" s="71"/>
      <c r="G17" s="154" t="s">
        <v>47</v>
      </c>
      <c r="H17" s="154"/>
      <c r="I17" s="154"/>
      <c r="J17" s="154"/>
      <c r="K17" s="154"/>
      <c r="L17" s="154"/>
      <c r="M17" s="154"/>
    </row>
    <row r="18" spans="1:13" x14ac:dyDescent="0.25">
      <c r="A18" s="149"/>
      <c r="B18" s="45" t="str">
        <f>УПРАВЛЕНИЕ!B16</f>
        <v>Принимает участие в мероприятиях патриотической направленности.</v>
      </c>
      <c r="C18" s="79"/>
      <c r="D18" s="71"/>
      <c r="E18" s="71"/>
      <c r="G18" s="154"/>
      <c r="H18" s="154"/>
      <c r="I18" s="154"/>
      <c r="J18" s="154"/>
      <c r="K18" s="154"/>
      <c r="L18" s="154"/>
      <c r="M18" s="154"/>
    </row>
    <row r="19" spans="1:13" ht="18" customHeight="1" x14ac:dyDescent="0.25">
      <c r="A19" s="145" t="s">
        <v>29</v>
      </c>
      <c r="B19" s="146"/>
      <c r="C19" s="80" t="e">
        <f>AVERAGE(C14:C18)</f>
        <v>#DIV/0!</v>
      </c>
      <c r="D19" s="71"/>
      <c r="E19" s="71"/>
      <c r="G19" s="154"/>
      <c r="H19" s="154"/>
      <c r="I19" s="154"/>
      <c r="J19" s="154"/>
      <c r="K19" s="154"/>
      <c r="L19" s="154"/>
      <c r="M19" s="154"/>
    </row>
    <row r="20" spans="1:13" ht="45" x14ac:dyDescent="0.25">
      <c r="A20" s="147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9"/>
      <c r="D20" s="71"/>
      <c r="E20" s="71"/>
      <c r="G20" s="154"/>
      <c r="H20" s="154"/>
      <c r="I20" s="154"/>
      <c r="J20" s="154"/>
      <c r="K20" s="154"/>
      <c r="L20" s="154"/>
      <c r="M20" s="154"/>
    </row>
    <row r="21" spans="1:13" ht="45.75" customHeight="1" x14ac:dyDescent="0.25">
      <c r="A21" s="148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9"/>
      <c r="D21" s="71"/>
      <c r="E21" s="71"/>
      <c r="G21" s="116"/>
      <c r="H21" s="116"/>
      <c r="I21" s="116"/>
      <c r="J21" s="116"/>
      <c r="K21" s="116"/>
      <c r="L21" s="116"/>
      <c r="M21" s="116"/>
    </row>
    <row r="22" spans="1:13" ht="45" x14ac:dyDescent="0.25">
      <c r="A22" s="148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9"/>
      <c r="D22" s="71"/>
      <c r="E22" s="71"/>
      <c r="G22" s="116"/>
      <c r="H22" s="116"/>
      <c r="I22" s="116"/>
      <c r="J22" s="116"/>
      <c r="K22" s="116"/>
      <c r="L22" s="116"/>
      <c r="M22" s="116"/>
    </row>
    <row r="23" spans="1:13" ht="60" x14ac:dyDescent="0.25">
      <c r="A23" s="148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9"/>
      <c r="D23" s="71"/>
      <c r="E23" s="71"/>
      <c r="G23" s="116"/>
      <c r="H23" s="116"/>
      <c r="I23" s="116"/>
      <c r="J23" s="116"/>
      <c r="K23" s="116"/>
      <c r="L23" s="116"/>
      <c r="M23" s="116"/>
    </row>
    <row r="24" spans="1:13" ht="45" x14ac:dyDescent="0.25">
      <c r="A24" s="148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9"/>
      <c r="D24" s="71"/>
      <c r="E24" s="71"/>
      <c r="F24" s="71"/>
    </row>
    <row r="25" spans="1:13" ht="45" x14ac:dyDescent="0.25">
      <c r="A25" s="149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9"/>
      <c r="D25" s="71"/>
      <c r="E25" s="71"/>
      <c r="F25" s="71"/>
    </row>
    <row r="26" spans="1:13" ht="18" customHeight="1" x14ac:dyDescent="0.25">
      <c r="A26" s="143" t="s">
        <v>30</v>
      </c>
      <c r="B26" s="144"/>
      <c r="C26" s="80" t="e">
        <f>AVERAGE(C20:C25)</f>
        <v>#DIV/0!</v>
      </c>
      <c r="D26" s="71"/>
      <c r="E26" s="71"/>
      <c r="F26" s="71"/>
    </row>
    <row r="27" spans="1:13" ht="30" x14ac:dyDescent="0.25">
      <c r="A27" s="142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9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42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9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42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9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42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9"/>
      <c r="D30" s="71"/>
      <c r="E30" s="71"/>
      <c r="F30" s="71"/>
      <c r="K30" s="56"/>
      <c r="L30" s="56"/>
      <c r="M30" s="56"/>
    </row>
    <row r="31" spans="1:13" ht="18" customHeight="1" x14ac:dyDescent="0.25">
      <c r="A31" s="143" t="s">
        <v>31</v>
      </c>
      <c r="B31" s="144"/>
      <c r="C31" s="80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42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9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42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9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42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9"/>
      <c r="D34" s="71"/>
      <c r="E34" s="71"/>
      <c r="F34" s="71"/>
    </row>
    <row r="35" spans="1:13" ht="30" x14ac:dyDescent="0.25">
      <c r="A35" s="142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9"/>
      <c r="D35" s="71"/>
      <c r="E35" s="71"/>
      <c r="F35" s="71"/>
    </row>
    <row r="36" spans="1:13" ht="30" x14ac:dyDescent="0.25">
      <c r="A36" s="142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9"/>
      <c r="D36" s="71"/>
      <c r="E36" s="71"/>
      <c r="F36" s="71"/>
    </row>
    <row r="37" spans="1:13" ht="18" customHeight="1" x14ac:dyDescent="0.25">
      <c r="A37" s="143" t="s">
        <v>32</v>
      </c>
      <c r="B37" s="144"/>
      <c r="C37" s="80" t="e">
        <f>AVERAGE(C32:C36)</f>
        <v>#DIV/0!</v>
      </c>
      <c r="D37" s="71"/>
      <c r="E37" s="71"/>
      <c r="F37" s="71"/>
    </row>
    <row r="38" spans="1:13" x14ac:dyDescent="0.25">
      <c r="A38" s="142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9"/>
      <c r="D38" s="71"/>
      <c r="E38" s="71"/>
      <c r="F38" s="71"/>
    </row>
    <row r="39" spans="1:13" ht="30" x14ac:dyDescent="0.25">
      <c r="A39" s="142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9"/>
      <c r="D39" s="71"/>
      <c r="E39" s="71"/>
      <c r="F39" s="71"/>
    </row>
    <row r="40" spans="1:13" ht="45" x14ac:dyDescent="0.25">
      <c r="A40" s="142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9"/>
      <c r="D40" s="71"/>
      <c r="E40" s="71"/>
      <c r="F40" s="71"/>
    </row>
    <row r="41" spans="1:13" ht="60" x14ac:dyDescent="0.25">
      <c r="A41" s="142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9"/>
      <c r="D41" s="71"/>
      <c r="E41" s="71"/>
      <c r="F41" s="71"/>
    </row>
    <row r="42" spans="1:13" ht="45" x14ac:dyDescent="0.25">
      <c r="A42" s="142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9"/>
      <c r="D42" s="71"/>
      <c r="E42" s="71"/>
      <c r="F42" s="71"/>
    </row>
    <row r="43" spans="1:13" ht="17.25" customHeight="1" x14ac:dyDescent="0.25">
      <c r="A43" s="143" t="s">
        <v>34</v>
      </c>
      <c r="B43" s="144"/>
      <c r="C43" s="80" t="e">
        <f>AVERAGE(C38:C42)</f>
        <v>#DIV/0!</v>
      </c>
      <c r="D43" s="71"/>
      <c r="E43" s="71"/>
      <c r="F43" s="71"/>
    </row>
    <row r="44" spans="1:13" ht="30" x14ac:dyDescent="0.25">
      <c r="A44" s="142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9"/>
      <c r="D44" s="71"/>
      <c r="E44" s="71"/>
      <c r="F44" s="71"/>
    </row>
    <row r="45" spans="1:13" x14ac:dyDescent="0.25">
      <c r="A45" s="142"/>
      <c r="B45" s="45" t="str">
        <f>УПРАВЛЕНИЕ!B38</f>
        <v>Выражает активное неприятие действий, приносящих вред природе.</v>
      </c>
      <c r="C45" s="79"/>
      <c r="D45" s="71"/>
      <c r="E45" s="71"/>
      <c r="F45" s="71"/>
    </row>
    <row r="46" spans="1:13" ht="30" x14ac:dyDescent="0.25">
      <c r="A46" s="142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9"/>
      <c r="D46" s="71"/>
      <c r="E46" s="71"/>
      <c r="F46" s="71"/>
    </row>
    <row r="47" spans="1:13" ht="45" x14ac:dyDescent="0.25">
      <c r="A47" s="142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9"/>
      <c r="D47" s="71"/>
      <c r="E47" s="71"/>
      <c r="F47" s="71"/>
    </row>
    <row r="48" spans="1:13" ht="30" x14ac:dyDescent="0.25">
      <c r="A48" s="142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9"/>
      <c r="D48" s="71"/>
      <c r="E48" s="71"/>
      <c r="F48" s="71"/>
    </row>
    <row r="49" spans="1:6" ht="18" customHeight="1" x14ac:dyDescent="0.25">
      <c r="A49" s="143" t="s">
        <v>44</v>
      </c>
      <c r="B49" s="144"/>
      <c r="C49" s="80" t="e">
        <f>AVERAGE(C44:C48)</f>
        <v>#DIV/0!</v>
      </c>
      <c r="D49" s="71"/>
      <c r="E49" s="71"/>
      <c r="F49" s="71"/>
    </row>
    <row r="50" spans="1:6" ht="30" x14ac:dyDescent="0.25">
      <c r="A50" s="142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9"/>
      <c r="D50" s="71"/>
      <c r="E50" s="71"/>
      <c r="F50" s="71"/>
    </row>
    <row r="51" spans="1:6" ht="45" x14ac:dyDescent="0.25">
      <c r="A51" s="142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9"/>
      <c r="D51" s="71"/>
      <c r="E51" s="71"/>
      <c r="F51" s="71"/>
    </row>
    <row r="52" spans="1:6" ht="45" x14ac:dyDescent="0.25">
      <c r="A52" s="142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9"/>
      <c r="D52" s="71"/>
      <c r="E52" s="71"/>
      <c r="F52" s="71"/>
    </row>
    <row r="53" spans="1:6" ht="45" x14ac:dyDescent="0.25">
      <c r="A53" s="142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9"/>
      <c r="D53" s="71"/>
      <c r="E53" s="71"/>
      <c r="F53" s="71"/>
    </row>
    <row r="54" spans="1:6" ht="18" customHeight="1" x14ac:dyDescent="0.25">
      <c r="A54" s="143" t="s">
        <v>35</v>
      </c>
      <c r="B54" s="144"/>
      <c r="C54" s="80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2" t="s">
        <v>16</v>
      </c>
      <c r="B65" s="83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24" priority="2" operator="equal">
      <formula>0</formula>
    </cfRule>
  </conditionalFormatting>
  <conditionalFormatting sqref="F6 J5 L6">
    <cfRule type="cellIs" dxfId="2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19</vt:i4>
      </vt:variant>
    </vt:vector>
  </HeadingPairs>
  <TitlesOfParts>
    <vt:vector size="19" baseType="lpstr">
      <vt:lpstr>УПРАВЛЕНИЕ</vt:lpstr>
      <vt:lpstr>СТАРТ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СВОД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Домашний</dc:creator>
  <cp:lastModifiedBy>Tatyana</cp:lastModifiedBy>
  <cp:lastPrinted>2023-07-16T16:08:12Z</cp:lastPrinted>
  <dcterms:created xsi:type="dcterms:W3CDTF">2022-01-06T05:02:28Z</dcterms:created>
  <dcterms:modified xsi:type="dcterms:W3CDTF">2024-02-22T10:19:09Z</dcterms:modified>
</cp:coreProperties>
</file>