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8A512EAB-53A6-4398-9C3C-F9406773E5B6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11" sheetId="97" r:id="rId13"/>
    <sheet name="СВОД" sheetId="4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44" l="1"/>
  <c r="I2" i="44"/>
  <c r="B3" i="97" l="1"/>
  <c r="F4" i="97" s="1"/>
  <c r="B3" i="96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B61" i="97"/>
  <c r="C54" i="97"/>
  <c r="B64" i="97" s="1"/>
  <c r="B53" i="97"/>
  <c r="B52" i="97"/>
  <c r="B51" i="97"/>
  <c r="B50" i="97"/>
  <c r="A50" i="97"/>
  <c r="C49" i="97"/>
  <c r="B63" i="97" s="1"/>
  <c r="B48" i="97"/>
  <c r="B47" i="97"/>
  <c r="B46" i="97"/>
  <c r="B45" i="97"/>
  <c r="B44" i="97"/>
  <c r="A44" i="97"/>
  <c r="C43" i="97"/>
  <c r="B62" i="97" s="1"/>
  <c r="B42" i="97"/>
  <c r="B41" i="97"/>
  <c r="B40" i="97"/>
  <c r="B39" i="97"/>
  <c r="B38" i="97"/>
  <c r="A38" i="97"/>
  <c r="C37" i="97"/>
  <c r="G17" i="44" s="1"/>
  <c r="B36" i="97"/>
  <c r="B35" i="97"/>
  <c r="B34" i="97"/>
  <c r="B33" i="97"/>
  <c r="B32" i="97"/>
  <c r="A32" i="97"/>
  <c r="C31" i="97"/>
  <c r="B60" i="97" s="1"/>
  <c r="B30" i="97"/>
  <c r="B29" i="97"/>
  <c r="B28" i="97"/>
  <c r="B27" i="97"/>
  <c r="A27" i="97"/>
  <c r="C26" i="97"/>
  <c r="B59" i="97" s="1"/>
  <c r="B25" i="97"/>
  <c r="B24" i="97"/>
  <c r="B23" i="97"/>
  <c r="B22" i="97"/>
  <c r="B21" i="97"/>
  <c r="B20" i="97"/>
  <c r="A20" i="97"/>
  <c r="C19" i="97"/>
  <c r="B58" i="97" s="1"/>
  <c r="B18" i="97"/>
  <c r="B17" i="97"/>
  <c r="B16" i="97"/>
  <c r="B15" i="97"/>
  <c r="B14" i="97"/>
  <c r="A14" i="97"/>
  <c r="C13" i="97"/>
  <c r="B57" i="97" s="1"/>
  <c r="B65" i="97" s="1"/>
  <c r="K15" i="97" s="1"/>
  <c r="B12" i="97"/>
  <c r="B11" i="97"/>
  <c r="B10" i="97"/>
  <c r="B9" i="97"/>
  <c r="B8" i="97"/>
  <c r="B7" i="97"/>
  <c r="A7" i="97"/>
  <c r="F6" i="97"/>
  <c r="J5" i="97"/>
  <c r="C3" i="97"/>
  <c r="A3" i="97"/>
  <c r="L6" i="97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I14" i="44"/>
  <c r="H15" i="44"/>
  <c r="E16" i="44"/>
  <c r="D17" i="44"/>
  <c r="J17" i="44"/>
  <c r="I17" i="44"/>
  <c r="H17" i="44"/>
  <c r="F17" i="44"/>
  <c r="E17" i="44"/>
  <c r="C17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17" i="44"/>
  <c r="L17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8" i="44" s="1"/>
  <c r="H19" i="44" s="1"/>
  <c r="A38" i="87"/>
  <c r="A32" i="87"/>
  <c r="C31" i="87"/>
  <c r="A27" i="87"/>
  <c r="C26" i="87"/>
  <c r="C19" i="87"/>
  <c r="D7" i="44" s="1"/>
  <c r="D18" i="44" s="1"/>
  <c r="D19" i="44" s="1"/>
  <c r="A20" i="87"/>
  <c r="C13" i="87"/>
  <c r="B58" i="87" l="1"/>
  <c r="B63" i="87"/>
  <c r="I7" i="44"/>
  <c r="I18" i="44" s="1"/>
  <c r="I19" i="44" s="1"/>
  <c r="B64" i="87"/>
  <c r="J7" i="44"/>
  <c r="J18" i="44" s="1"/>
  <c r="J19" i="44" s="1"/>
  <c r="B62" i="87"/>
  <c r="B60" i="87"/>
  <c r="F7" i="44"/>
  <c r="F18" i="44" s="1"/>
  <c r="F19" i="44" s="1"/>
  <c r="B61" i="87"/>
  <c r="G7" i="44"/>
  <c r="G18" i="44" s="1"/>
  <c r="G19" i="44" s="1"/>
  <c r="B59" i="87"/>
  <c r="E7" i="44"/>
  <c r="E18" i="44" s="1"/>
  <c r="E19" i="44" s="1"/>
  <c r="B57" i="87"/>
  <c r="B65" i="87" s="1"/>
  <c r="C7" i="44"/>
  <c r="K15" i="87" l="1"/>
  <c r="K7" i="44"/>
  <c r="L7" i="44" s="1"/>
  <c r="C18" i="44"/>
  <c r="C19" i="44" s="1"/>
  <c r="A14" i="87"/>
  <c r="K18" i="44" l="1"/>
  <c r="C28" i="44"/>
  <c r="C26" i="44"/>
  <c r="C24" i="44"/>
  <c r="C27" i="44"/>
  <c r="A1" i="2"/>
  <c r="T5" i="44"/>
  <c r="O5" i="44"/>
  <c r="S4" i="44"/>
  <c r="F6" i="87"/>
  <c r="J5" i="87"/>
  <c r="C3" i="87"/>
  <c r="L6" i="87"/>
  <c r="K19" i="44" l="1"/>
  <c r="L18" i="44"/>
  <c r="A1" i="95"/>
  <c r="A1" i="92"/>
  <c r="A1" i="88"/>
  <c r="A1" i="96"/>
  <c r="A1" i="93"/>
  <c r="A1" i="89"/>
  <c r="A1" i="94"/>
  <c r="A1" i="97"/>
  <c r="A1" i="90"/>
  <c r="A1" i="91"/>
  <c r="AA8" i="44"/>
  <c r="A1" i="87"/>
  <c r="N3" i="44"/>
  <c r="B3" i="44" l="1"/>
  <c r="K3" i="44"/>
  <c r="B17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<sst xmlns="http://schemas.openxmlformats.org/spreadsheetml/2006/main" count="506" uniqueCount="105">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</sst>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 vertical="top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BD-4078-9120-F766FC04058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D-4078-9120-F766FC04058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BD-4078-9120-F766FC04058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BD-4078-9120-F766FC04058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BD-4078-9120-F766FC04058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BD-4078-9120-F766FC04058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BD-4078-9120-F766FC0405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BD-4078-9120-F766FC04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446728"/>
        <c:axId val="354447904"/>
      </c:barChart>
      <c:catAx>
        <c:axId val="35444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7904"/>
        <c:crosses val="autoZero"/>
        <c:auto val="1"/>
        <c:lblAlgn val="ctr"/>
        <c:lblOffset val="100"/>
        <c:noMultiLvlLbl val="0"/>
      </c:catAx>
      <c:valAx>
        <c:axId val="35444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672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СВОД!$C$18:$J$18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СВОД!$B$24:$B$28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СВОД!$C$24:$C$28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123180</xdr:rowOff>
    </xdr:from>
    <xdr:to>
      <xdr:col>21</xdr:col>
      <xdr:colOff>596620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414595</xdr:colOff>
      <xdr:row>30</xdr:row>
      <xdr:rowOff>174238</xdr:rowOff>
    </xdr:from>
    <xdr:to>
      <xdr:col>21</xdr:col>
      <xdr:colOff>596023</xdr:colOff>
      <xdr:row>40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6" t="s">
        <v>20</v>
      </c>
      <c r="B1" s="126"/>
      <c r="C1" s="126"/>
    </row>
    <row r="2" spans="1:9" x14ac:dyDescent="0.25">
      <c r="A2" s="9"/>
      <c r="B2" s="8"/>
      <c r="C2" s="22"/>
    </row>
    <row r="3" spans="1:9" ht="15" customHeight="1" x14ac:dyDescent="0.25">
      <c r="A3" s="127" t="s">
        <v>45</v>
      </c>
      <c r="B3" s="127"/>
      <c r="C3" s="127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28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29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29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29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29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29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28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29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29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29"/>
      <c r="B15" s="12" t="s">
        <v>74</v>
      </c>
      <c r="C15" s="11"/>
    </row>
    <row r="16" spans="1:9" ht="20.25" customHeight="1" x14ac:dyDescent="0.25">
      <c r="A16" s="130"/>
      <c r="B16" s="12" t="s">
        <v>75</v>
      </c>
      <c r="C16" s="11"/>
    </row>
    <row r="17" spans="1:3" ht="45.75" customHeight="1" x14ac:dyDescent="0.25">
      <c r="A17" s="128" t="s">
        <v>23</v>
      </c>
      <c r="B17" s="12" t="s">
        <v>76</v>
      </c>
      <c r="C17" s="11"/>
    </row>
    <row r="18" spans="1:3" ht="63" x14ac:dyDescent="0.25">
      <c r="A18" s="129"/>
      <c r="B18" s="12" t="s">
        <v>77</v>
      </c>
      <c r="C18" s="11"/>
    </row>
    <row r="19" spans="1:3" ht="47.25" x14ac:dyDescent="0.25">
      <c r="A19" s="129"/>
      <c r="B19" s="12" t="s">
        <v>78</v>
      </c>
      <c r="C19" s="11"/>
    </row>
    <row r="20" spans="1:3" ht="78.75" x14ac:dyDescent="0.25">
      <c r="A20" s="129"/>
      <c r="B20" s="12" t="s">
        <v>103</v>
      </c>
      <c r="C20" s="11"/>
    </row>
    <row r="21" spans="1:3" ht="47.25" x14ac:dyDescent="0.25">
      <c r="A21" s="129"/>
      <c r="B21" s="12" t="s">
        <v>102</v>
      </c>
      <c r="C21" s="11"/>
    </row>
    <row r="22" spans="1:3" ht="47.25" x14ac:dyDescent="0.25">
      <c r="A22" s="130"/>
      <c r="B22" s="12" t="s">
        <v>79</v>
      </c>
      <c r="C22" s="11"/>
    </row>
    <row r="23" spans="1:3" ht="31.5" x14ac:dyDescent="0.25">
      <c r="A23" s="128" t="s">
        <v>53</v>
      </c>
      <c r="B23" s="12" t="s">
        <v>80</v>
      </c>
      <c r="C23" s="11"/>
    </row>
    <row r="24" spans="1:3" ht="47.25" x14ac:dyDescent="0.25">
      <c r="A24" s="129"/>
      <c r="B24" s="12" t="s">
        <v>81</v>
      </c>
      <c r="C24" s="11"/>
    </row>
    <row r="25" spans="1:3" ht="47.25" x14ac:dyDescent="0.25">
      <c r="A25" s="129"/>
      <c r="B25" s="12" t="s">
        <v>82</v>
      </c>
      <c r="C25" s="11"/>
    </row>
    <row r="26" spans="1:3" ht="31.5" x14ac:dyDescent="0.25">
      <c r="A26" s="129"/>
      <c r="B26" s="12" t="s">
        <v>83</v>
      </c>
      <c r="C26" s="11"/>
    </row>
    <row r="27" spans="1:3" ht="63" x14ac:dyDescent="0.25">
      <c r="A27" s="125" t="s">
        <v>33</v>
      </c>
      <c r="B27" s="64" t="s">
        <v>84</v>
      </c>
      <c r="C27" s="11"/>
    </row>
    <row r="28" spans="1:3" ht="47.25" x14ac:dyDescent="0.25">
      <c r="A28" s="125"/>
      <c r="B28" s="12" t="s">
        <v>85</v>
      </c>
      <c r="C28" s="11"/>
    </row>
    <row r="29" spans="1:3" ht="63" x14ac:dyDescent="0.25">
      <c r="A29" s="125"/>
      <c r="B29" s="12" t="s">
        <v>104</v>
      </c>
      <c r="C29" s="11"/>
    </row>
    <row r="30" spans="1:3" ht="47.25" x14ac:dyDescent="0.25">
      <c r="A30" s="125"/>
      <c r="B30" s="12" t="s">
        <v>86</v>
      </c>
      <c r="C30" s="11"/>
    </row>
    <row r="31" spans="1:3" ht="31.5" x14ac:dyDescent="0.25">
      <c r="A31" s="125"/>
      <c r="B31" s="12" t="s">
        <v>87</v>
      </c>
      <c r="C31" s="11"/>
    </row>
    <row r="32" spans="1:3" ht="15.75" x14ac:dyDescent="0.25">
      <c r="A32" s="125" t="s">
        <v>24</v>
      </c>
      <c r="B32" s="12" t="s">
        <v>88</v>
      </c>
      <c r="C32" s="11"/>
    </row>
    <row r="33" spans="1:3" ht="47.25" x14ac:dyDescent="0.25">
      <c r="A33" s="125"/>
      <c r="B33" s="12" t="s">
        <v>89</v>
      </c>
      <c r="C33" s="11"/>
    </row>
    <row r="34" spans="1:3" ht="48.75" customHeight="1" x14ac:dyDescent="0.25">
      <c r="A34" s="125"/>
      <c r="B34" s="12" t="s">
        <v>90</v>
      </c>
      <c r="C34" s="11"/>
    </row>
    <row r="35" spans="1:3" ht="64.5" customHeight="1" x14ac:dyDescent="0.25">
      <c r="A35" s="125"/>
      <c r="B35" s="12" t="s">
        <v>91</v>
      </c>
      <c r="C35" s="11"/>
    </row>
    <row r="36" spans="1:3" ht="47.25" x14ac:dyDescent="0.25">
      <c r="A36" s="125"/>
      <c r="B36" s="12" t="s">
        <v>92</v>
      </c>
      <c r="C36" s="11"/>
    </row>
    <row r="37" spans="1:3" ht="47.25" x14ac:dyDescent="0.25">
      <c r="A37" s="125" t="s">
        <v>25</v>
      </c>
      <c r="B37" s="12" t="s">
        <v>93</v>
      </c>
      <c r="C37" s="11"/>
    </row>
    <row r="38" spans="1:3" ht="18" customHeight="1" x14ac:dyDescent="0.25">
      <c r="A38" s="125"/>
      <c r="B38" s="12" t="s">
        <v>94</v>
      </c>
      <c r="C38" s="11"/>
    </row>
    <row r="39" spans="1:3" ht="31.5" customHeight="1" x14ac:dyDescent="0.25">
      <c r="A39" s="125"/>
      <c r="B39" s="12" t="s">
        <v>95</v>
      </c>
      <c r="C39" s="11"/>
    </row>
    <row r="40" spans="1:3" ht="63" x14ac:dyDescent="0.25">
      <c r="A40" s="125"/>
      <c r="B40" s="12" t="s">
        <v>96</v>
      </c>
      <c r="C40" s="11"/>
    </row>
    <row r="41" spans="1:3" ht="31.5" x14ac:dyDescent="0.25">
      <c r="A41" s="125"/>
      <c r="B41" s="12" t="s">
        <v>97</v>
      </c>
      <c r="C41" s="11"/>
    </row>
    <row r="42" spans="1:3" ht="33" customHeight="1" x14ac:dyDescent="0.25">
      <c r="A42" s="125" t="s">
        <v>26</v>
      </c>
      <c r="B42" s="12" t="s">
        <v>98</v>
      </c>
      <c r="C42" s="11"/>
    </row>
    <row r="43" spans="1:3" ht="51.75" customHeight="1" x14ac:dyDescent="0.25">
      <c r="A43" s="125"/>
      <c r="B43" s="12" t="s">
        <v>99</v>
      </c>
      <c r="C43" s="11"/>
    </row>
    <row r="44" spans="1:3" ht="51.75" customHeight="1" x14ac:dyDescent="0.25">
      <c r="A44" s="125"/>
      <c r="B44" s="12" t="s">
        <v>100</v>
      </c>
      <c r="C44" s="11"/>
    </row>
    <row r="45" spans="1:3" ht="51.75" customHeight="1" x14ac:dyDescent="0.25">
      <c r="A45" s="125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8"/>
  <sheetViews>
    <sheetView zoomScale="82" zoomScaleNormal="82" workbookViewId="0">
      <selection activeCell="A24" sqref="A24:XFD28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2" t="str">
        <f>УПРАВЛЕНИЕ!A3</f>
        <v>Мониторинг личностных результатов обучающихся (ООО)</v>
      </c>
      <c r="D2" s="162"/>
      <c r="E2" s="162"/>
      <c r="F2" s="162"/>
      <c r="G2" s="162"/>
      <c r="H2" s="162"/>
      <c r="I2" s="120">
        <f>СТАРТ!D5</f>
        <v>0</v>
      </c>
      <c r="J2" s="82" t="s">
        <v>14</v>
      </c>
    </row>
    <row r="3" spans="1:29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K3" s="75">
        <f>СТАРТ!B5</f>
        <v>0</v>
      </c>
      <c r="N3" s="164" t="str">
        <f>СТАРТ!A1</f>
        <v>Мониторинг личностных результатов обучающихся (ООО)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9" ht="15.75" x14ac:dyDescent="0.25">
      <c r="B4" s="62" t="s">
        <v>15</v>
      </c>
      <c r="C4" s="84"/>
      <c r="K4" s="76" t="s">
        <v>4</v>
      </c>
      <c r="O4" s="52"/>
      <c r="P4" s="53"/>
      <c r="Q4" s="149" t="s">
        <v>5</v>
      </c>
      <c r="R4" s="149"/>
      <c r="S4" s="60">
        <f>СТАРТ!D5</f>
        <v>0</v>
      </c>
      <c r="T4" s="52"/>
      <c r="U4" s="61"/>
      <c r="V4" s="53"/>
      <c r="W4" s="53"/>
    </row>
    <row r="5" spans="1:29" ht="15.75" x14ac:dyDescent="0.25">
      <c r="O5" s="155">
        <f>СТАРТ!B3</f>
        <v>0</v>
      </c>
      <c r="P5" s="155"/>
      <c r="Q5" s="59"/>
      <c r="R5" s="49"/>
      <c r="S5" s="50"/>
      <c r="T5" s="158">
        <f>СТАРТ!B5</f>
        <v>0</v>
      </c>
      <c r="U5" s="158"/>
      <c r="V5" s="158"/>
      <c r="W5" s="99"/>
    </row>
    <row r="6" spans="1:29" ht="36.75" customHeight="1" x14ac:dyDescent="0.25">
      <c r="A6" s="103" t="s">
        <v>6</v>
      </c>
      <c r="B6" s="103" t="s">
        <v>7</v>
      </c>
      <c r="C6" s="104" t="str">
        <f>УПРАВЛЕНИЕ!A6</f>
        <v>Гражданское воспитание</v>
      </c>
      <c r="D6" s="104" t="str">
        <f>УПРАВЛЕНИЕ!A12</f>
        <v>Патриотическое воспитание</v>
      </c>
      <c r="E6" s="104" t="str">
        <f>УПРАВЛЕНИЕ!A17</f>
        <v>Духовно-нравственное воспитание</v>
      </c>
      <c r="F6" s="104" t="str">
        <f>УПРАВЛЕНИЕ!A23</f>
        <v>Эстетическое воспитание</v>
      </c>
      <c r="G6" s="10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4" t="str">
        <f>УПРАВЛЕНИЕ!A32</f>
        <v>Трудовое воспитание</v>
      </c>
      <c r="I6" s="104" t="str">
        <f>УПРАВЛЕНИЕ!A37</f>
        <v>Экологическое воспитание</v>
      </c>
      <c r="J6" s="104" t="str">
        <f>УПРАВЛЕНИЕ!A42</f>
        <v>Ценность научного познания</v>
      </c>
      <c r="K6" s="105" t="s">
        <v>16</v>
      </c>
      <c r="L6" s="106" t="s">
        <v>55</v>
      </c>
      <c r="O6" s="165" t="s">
        <v>15</v>
      </c>
      <c r="P6" s="165"/>
      <c r="R6" s="46"/>
      <c r="S6" s="47"/>
      <c r="T6" s="156" t="s">
        <v>4</v>
      </c>
      <c r="U6" s="156"/>
      <c r="V6" s="156"/>
      <c r="W6" s="100"/>
    </row>
    <row r="7" spans="1:29" s="32" customFormat="1" ht="18.75" customHeight="1" x14ac:dyDescent="0.2">
      <c r="A7" s="97">
        <v>1</v>
      </c>
      <c r="B7" s="98">
        <f>СТАРТ!B9</f>
        <v>0</v>
      </c>
      <c r="C7" s="122" t="e">
        <f>'1'!C13</f>
        <v>#DIV/0!</v>
      </c>
      <c r="D7" s="122" t="e">
        <f>'1'!C19</f>
        <v>#DIV/0!</v>
      </c>
      <c r="E7" s="122" t="e">
        <f>'1'!C26</f>
        <v>#DIV/0!</v>
      </c>
      <c r="F7" s="122" t="e">
        <f>'1'!C31</f>
        <v>#DIV/0!</v>
      </c>
      <c r="G7" s="122" t="e">
        <f>'1'!C37</f>
        <v>#DIV/0!</v>
      </c>
      <c r="H7" s="122" t="e">
        <f>'1'!C43</f>
        <v>#DIV/0!</v>
      </c>
      <c r="I7" s="122" t="e">
        <f>'1'!C49</f>
        <v>#DIV/0!</v>
      </c>
      <c r="J7" s="122" t="e">
        <f>'1'!C54</f>
        <v>#DIV/0!</v>
      </c>
      <c r="K7" s="123" t="e">
        <f t="shared" ref="K7:K18" si="0">AVERAGE(C7:J7)</f>
        <v>#DIV/0!</v>
      </c>
      <c r="L7" s="107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1" t="s">
        <v>62</v>
      </c>
      <c r="P7" s="161"/>
      <c r="Q7" s="161"/>
      <c r="R7" s="161"/>
      <c r="S7" s="161"/>
      <c r="T7" s="161"/>
      <c r="U7" s="161"/>
      <c r="V7" s="161"/>
    </row>
    <row r="8" spans="1:29" s="32" customFormat="1" ht="18.75" customHeight="1" x14ac:dyDescent="0.2">
      <c r="A8" s="97">
        <v>2</v>
      </c>
      <c r="B8" s="98">
        <f>СТАРТ!B10</f>
        <v>0</v>
      </c>
      <c r="C8" s="122" t="e">
        <f>'2'!C13</f>
        <v>#DIV/0!</v>
      </c>
      <c r="D8" s="122" t="e">
        <f>'2'!C19</f>
        <v>#DIV/0!</v>
      </c>
      <c r="E8" s="122" t="e">
        <f>'2'!C26</f>
        <v>#DIV/0!</v>
      </c>
      <c r="F8" s="122" t="e">
        <f>'2'!C31</f>
        <v>#DIV/0!</v>
      </c>
      <c r="G8" s="122" t="e">
        <f>'2'!C37</f>
        <v>#DIV/0!</v>
      </c>
      <c r="H8" s="122" t="e">
        <f>'2'!C43</f>
        <v>#DIV/0!</v>
      </c>
      <c r="I8" s="122" t="e">
        <f>'2'!C49</f>
        <v>#DIV/0!</v>
      </c>
      <c r="J8" s="122" t="e">
        <f>'2'!C54</f>
        <v>#DIV/0!</v>
      </c>
      <c r="K8" s="123" t="e">
        <f t="shared" si="0"/>
        <v>#DIV/0!</v>
      </c>
      <c r="L8" s="107" t="e">
        <f t="shared" ref="L8:L18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1"/>
      <c r="P8" s="161"/>
      <c r="Q8" s="161"/>
      <c r="R8" s="161"/>
      <c r="S8" s="161"/>
      <c r="T8" s="161"/>
      <c r="U8" s="161"/>
      <c r="V8" s="161"/>
      <c r="X8" s="56" t="s">
        <v>46</v>
      </c>
      <c r="Z8" s="56"/>
      <c r="AA8" s="86" t="e">
        <f>K18</f>
        <v>#DIV/0!</v>
      </c>
    </row>
    <row r="9" spans="1:29" s="32" customFormat="1" ht="18.75" customHeight="1" x14ac:dyDescent="0.2">
      <c r="A9" s="97">
        <v>3</v>
      </c>
      <c r="B9" s="98">
        <f>СТАРТ!B11</f>
        <v>0</v>
      </c>
      <c r="C9" s="122" t="e">
        <f>'3'!C13</f>
        <v>#DIV/0!</v>
      </c>
      <c r="D9" s="122" t="e">
        <f>'3'!C19</f>
        <v>#DIV/0!</v>
      </c>
      <c r="E9" s="122" t="e">
        <f>'3'!C26</f>
        <v>#DIV/0!</v>
      </c>
      <c r="F9" s="122" t="e">
        <f>'3'!C31</f>
        <v>#DIV/0!</v>
      </c>
      <c r="G9" s="122" t="e">
        <f>'3'!C37</f>
        <v>#DIV/0!</v>
      </c>
      <c r="H9" s="122" t="e">
        <f>'3'!C43</f>
        <v>#DIV/0!</v>
      </c>
      <c r="I9" s="122" t="e">
        <f>'3'!C49</f>
        <v>#DIV/0!</v>
      </c>
      <c r="J9" s="122" t="e">
        <f>'3'!C54</f>
        <v>#DIV/0!</v>
      </c>
      <c r="K9" s="123" t="e">
        <f t="shared" si="0"/>
        <v>#DIV/0!</v>
      </c>
      <c r="L9" s="107" t="e">
        <f t="shared" si="1"/>
        <v>#DIV/0!</v>
      </c>
      <c r="O9" s="161"/>
      <c r="P9" s="161"/>
      <c r="Q9" s="161"/>
      <c r="R9" s="161"/>
      <c r="S9" s="161"/>
      <c r="T9" s="161"/>
      <c r="U9" s="161"/>
      <c r="V9" s="161"/>
    </row>
    <row r="10" spans="1:29" s="32" customFormat="1" ht="18.75" customHeight="1" x14ac:dyDescent="0.2">
      <c r="A10" s="97">
        <v>4</v>
      </c>
      <c r="B10" s="98">
        <f>СТАРТ!B12</f>
        <v>0</v>
      </c>
      <c r="C10" s="122" t="e">
        <f>'4'!C13</f>
        <v>#DIV/0!</v>
      </c>
      <c r="D10" s="122" t="e">
        <f>'4'!C19</f>
        <v>#DIV/0!</v>
      </c>
      <c r="E10" s="122" t="e">
        <f>'4'!C26</f>
        <v>#DIV/0!</v>
      </c>
      <c r="F10" s="122" t="e">
        <f>'4'!C31</f>
        <v>#DIV/0!</v>
      </c>
      <c r="G10" s="122" t="e">
        <f>'4'!C37</f>
        <v>#DIV/0!</v>
      </c>
      <c r="H10" s="122" t="e">
        <f>'4'!C43</f>
        <v>#DIV/0!</v>
      </c>
      <c r="I10" s="122" t="e">
        <f>'4'!C49</f>
        <v>#DIV/0!</v>
      </c>
      <c r="J10" s="122" t="e">
        <f>'4'!C54</f>
        <v>#DIV/0!</v>
      </c>
      <c r="K10" s="123" t="e">
        <f t="shared" si="0"/>
        <v>#DIV/0!</v>
      </c>
      <c r="L10" s="107" t="e">
        <f t="shared" si="1"/>
        <v>#DIV/0!</v>
      </c>
    </row>
    <row r="11" spans="1:29" s="32" customFormat="1" ht="18.75" customHeight="1" x14ac:dyDescent="0.2">
      <c r="A11" s="97">
        <v>5</v>
      </c>
      <c r="B11" s="98">
        <f>СТАРТ!B13</f>
        <v>0</v>
      </c>
      <c r="C11" s="122" t="e">
        <f>'5'!C13</f>
        <v>#DIV/0!</v>
      </c>
      <c r="D11" s="122" t="e">
        <f>'5'!C19</f>
        <v>#DIV/0!</v>
      </c>
      <c r="E11" s="122" t="e">
        <f>'5'!C26</f>
        <v>#DIV/0!</v>
      </c>
      <c r="F11" s="122" t="e">
        <f>'5'!C31</f>
        <v>#DIV/0!</v>
      </c>
      <c r="G11" s="122" t="e">
        <f>'5'!C37</f>
        <v>#DIV/0!</v>
      </c>
      <c r="H11" s="122" t="e">
        <f>'5'!C43</f>
        <v>#DIV/0!</v>
      </c>
      <c r="I11" s="122" t="e">
        <f>'5'!C49</f>
        <v>#DIV/0!</v>
      </c>
      <c r="J11" s="122" t="e">
        <f>'5'!C54</f>
        <v>#DIV/0!</v>
      </c>
      <c r="K11" s="123" t="e">
        <f t="shared" si="0"/>
        <v>#DIV/0!</v>
      </c>
      <c r="L11" s="107" t="e">
        <f t="shared" si="1"/>
        <v>#DIV/0!</v>
      </c>
      <c r="W11" s="160" t="s">
        <v>48</v>
      </c>
      <c r="X11" s="160"/>
      <c r="Y11" s="160"/>
      <c r="Z11" s="160"/>
      <c r="AA11" s="160"/>
      <c r="AB11" s="160"/>
      <c r="AC11" s="160"/>
    </row>
    <row r="12" spans="1:29" s="32" customFormat="1" ht="18.75" customHeight="1" x14ac:dyDescent="0.2">
      <c r="A12" s="97">
        <v>6</v>
      </c>
      <c r="B12" s="98">
        <f>СТАРТ!B14</f>
        <v>0</v>
      </c>
      <c r="C12" s="122" t="e">
        <f>'6'!C13</f>
        <v>#DIV/0!</v>
      </c>
      <c r="D12" s="122" t="e">
        <f>'6'!C19</f>
        <v>#DIV/0!</v>
      </c>
      <c r="E12" s="122" t="e">
        <f>'6'!C26</f>
        <v>#DIV/0!</v>
      </c>
      <c r="F12" s="122" t="e">
        <f>'6'!C31</f>
        <v>#DIV/0!</v>
      </c>
      <c r="G12" s="122" t="e">
        <f>'6'!C37</f>
        <v>#DIV/0!</v>
      </c>
      <c r="H12" s="122" t="e">
        <f>'6'!C43</f>
        <v>#DIV/0!</v>
      </c>
      <c r="I12" s="122" t="e">
        <f>'6'!C49</f>
        <v>#DIV/0!</v>
      </c>
      <c r="J12" s="122" t="e">
        <f>'6'!C54</f>
        <v>#DIV/0!</v>
      </c>
      <c r="K12" s="123" t="e">
        <f t="shared" si="0"/>
        <v>#DIV/0!</v>
      </c>
      <c r="L12" s="107" t="e">
        <f t="shared" si="1"/>
        <v>#DIV/0!</v>
      </c>
      <c r="X12" s="166" t="s">
        <v>56</v>
      </c>
      <c r="Y12" s="166"/>
      <c r="Z12" s="166"/>
      <c r="AA12" s="166"/>
      <c r="AB12" s="166"/>
      <c r="AC12" s="166"/>
    </row>
    <row r="13" spans="1:29" s="32" customFormat="1" ht="18.75" customHeight="1" x14ac:dyDescent="0.2">
      <c r="A13" s="97">
        <v>7</v>
      </c>
      <c r="B13" s="98">
        <f>СТАРТ!B15</f>
        <v>0</v>
      </c>
      <c r="C13" s="122" t="e">
        <f>'7'!C13</f>
        <v>#DIV/0!</v>
      </c>
      <c r="D13" s="122" t="e">
        <f>'7'!C19</f>
        <v>#DIV/0!</v>
      </c>
      <c r="E13" s="122" t="e">
        <f>'7'!C26</f>
        <v>#DIV/0!</v>
      </c>
      <c r="F13" s="122" t="e">
        <f>'7'!C31</f>
        <v>#DIV/0!</v>
      </c>
      <c r="G13" s="122" t="e">
        <f>'7'!C37</f>
        <v>#DIV/0!</v>
      </c>
      <c r="H13" s="122" t="e">
        <f>'7'!C43</f>
        <v>#DIV/0!</v>
      </c>
      <c r="I13" s="122" t="e">
        <f>'7'!C49</f>
        <v>#DIV/0!</v>
      </c>
      <c r="J13" s="122" t="e">
        <f>'7'!C54</f>
        <v>#DIV/0!</v>
      </c>
      <c r="K13" s="123" t="e">
        <f t="shared" si="0"/>
        <v>#DIV/0!</v>
      </c>
      <c r="L13" s="107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2" customFormat="1" ht="18.75" customHeight="1" x14ac:dyDescent="0.2">
      <c r="A14" s="97">
        <v>8</v>
      </c>
      <c r="B14" s="98">
        <f>СТАРТ!B16</f>
        <v>0</v>
      </c>
      <c r="C14" s="122" t="e">
        <f>'8'!C13</f>
        <v>#DIV/0!</v>
      </c>
      <c r="D14" s="122" t="e">
        <f>'8'!C19</f>
        <v>#DIV/0!</v>
      </c>
      <c r="E14" s="122" t="e">
        <f>'8'!C26</f>
        <v>#DIV/0!</v>
      </c>
      <c r="F14" s="122" t="e">
        <f>'8'!C31</f>
        <v>#DIV/0!</v>
      </c>
      <c r="G14" s="122" t="e">
        <f>'8'!C37</f>
        <v>#DIV/0!</v>
      </c>
      <c r="H14" s="122" t="e">
        <f>'8'!C43</f>
        <v>#DIV/0!</v>
      </c>
      <c r="I14" s="122" t="e">
        <f>'8'!C49</f>
        <v>#DIV/0!</v>
      </c>
      <c r="J14" s="122" t="e">
        <f>'8'!C54</f>
        <v>#DIV/0!</v>
      </c>
      <c r="K14" s="123" t="e">
        <f t="shared" si="0"/>
        <v>#DIV/0!</v>
      </c>
      <c r="L14" s="107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2" customFormat="1" ht="18.75" customHeight="1" x14ac:dyDescent="0.2">
      <c r="A15" s="97">
        <v>9</v>
      </c>
      <c r="B15" s="98">
        <f>СТАРТ!B17</f>
        <v>0</v>
      </c>
      <c r="C15" s="122" t="e">
        <f>'9'!C13</f>
        <v>#DIV/0!</v>
      </c>
      <c r="D15" s="122" t="e">
        <f>'9'!C19</f>
        <v>#DIV/0!</v>
      </c>
      <c r="E15" s="122" t="e">
        <f>'9'!C26</f>
        <v>#DIV/0!</v>
      </c>
      <c r="F15" s="122" t="e">
        <f>'9'!C31</f>
        <v>#DIV/0!</v>
      </c>
      <c r="G15" s="122" t="e">
        <f>'9'!C37</f>
        <v>#DIV/0!</v>
      </c>
      <c r="H15" s="122" t="e">
        <f>'9'!C43</f>
        <v>#DIV/0!</v>
      </c>
      <c r="I15" s="122" t="e">
        <f>'9'!C49</f>
        <v>#DIV/0!</v>
      </c>
      <c r="J15" s="122" t="e">
        <f>'9'!C54</f>
        <v>#DIV/0!</v>
      </c>
      <c r="K15" s="123" t="e">
        <f t="shared" si="0"/>
        <v>#DIV/0!</v>
      </c>
      <c r="L15" s="107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2" customFormat="1" ht="18.75" customHeight="1" x14ac:dyDescent="0.2">
      <c r="A16" s="97">
        <v>10</v>
      </c>
      <c r="B16" s="98">
        <f>СТАРТ!B18</f>
        <v>0</v>
      </c>
      <c r="C16" s="122" t="e">
        <f>'10'!C13</f>
        <v>#DIV/0!</v>
      </c>
      <c r="D16" s="122" t="e">
        <f>'10'!C19</f>
        <v>#DIV/0!</v>
      </c>
      <c r="E16" s="122" t="e">
        <f>'10'!C26</f>
        <v>#DIV/0!</v>
      </c>
      <c r="F16" s="122" t="e">
        <f>'10'!C31</f>
        <v>#DIV/0!</v>
      </c>
      <c r="G16" s="122" t="e">
        <f>'10'!C37</f>
        <v>#DIV/0!</v>
      </c>
      <c r="H16" s="122" t="e">
        <f>'10'!C43</f>
        <v>#DIV/0!</v>
      </c>
      <c r="I16" s="122" t="e">
        <f>'10'!C49</f>
        <v>#DIV/0!</v>
      </c>
      <c r="J16" s="122" t="e">
        <f>'10'!C54</f>
        <v>#DIV/0!</v>
      </c>
      <c r="K16" s="123" t="e">
        <f t="shared" si="0"/>
        <v>#DIV/0!</v>
      </c>
      <c r="L16" s="107" t="e">
        <f t="shared" si="1"/>
        <v>#DIV/0!</v>
      </c>
      <c r="X16" s="166"/>
      <c r="Y16" s="166"/>
      <c r="Z16" s="166"/>
      <c r="AA16" s="166"/>
      <c r="AB16" s="166"/>
      <c r="AC16" s="166"/>
    </row>
    <row r="17" spans="1:29" s="32" customFormat="1" ht="18.75" customHeight="1" x14ac:dyDescent="0.2">
      <c r="A17" s="97">
        <v>11</v>
      </c>
      <c r="B17" s="98">
        <f>СТАРТ!B19</f>
        <v>0</v>
      </c>
      <c r="C17" s="122" t="e">
        <f>'11'!C13</f>
        <v>#DIV/0!</v>
      </c>
      <c r="D17" s="122" t="e">
        <f>'11'!C19</f>
        <v>#DIV/0!</v>
      </c>
      <c r="E17" s="122" t="e">
        <f>'11'!C26</f>
        <v>#DIV/0!</v>
      </c>
      <c r="F17" s="122" t="e">
        <f>'11'!C31</f>
        <v>#DIV/0!</v>
      </c>
      <c r="G17" s="122" t="e">
        <f>'11'!C37</f>
        <v>#DIV/0!</v>
      </c>
      <c r="H17" s="122" t="e">
        <f>'11'!C43</f>
        <v>#DIV/0!</v>
      </c>
      <c r="I17" s="122" t="e">
        <f>'11'!C49</f>
        <v>#DIV/0!</v>
      </c>
      <c r="J17" s="122" t="e">
        <f>'11'!C54</f>
        <v>#DIV/0!</v>
      </c>
      <c r="K17" s="123" t="e">
        <f t="shared" si="0"/>
        <v>#DIV/0!</v>
      </c>
      <c r="L17" s="107" t="e">
        <f t="shared" si="1"/>
        <v>#DIV/0!</v>
      </c>
      <c r="X17" s="166"/>
      <c r="Y17" s="166"/>
      <c r="Z17" s="166"/>
      <c r="AA17" s="166"/>
      <c r="AB17" s="166"/>
      <c r="AC17" s="166"/>
    </row>
    <row r="18" spans="1:29" s="32" customFormat="1" ht="18.75" customHeight="1" x14ac:dyDescent="0.2">
      <c r="A18" s="163" t="s">
        <v>16</v>
      </c>
      <c r="B18" s="163"/>
      <c r="C18" s="124" t="e">
        <f t="shared" ref="C18:J18" si="2">AVERAGE(C7:C17)</f>
        <v>#DIV/0!</v>
      </c>
      <c r="D18" s="124" t="e">
        <f t="shared" si="2"/>
        <v>#DIV/0!</v>
      </c>
      <c r="E18" s="124" t="e">
        <f t="shared" si="2"/>
        <v>#DIV/0!</v>
      </c>
      <c r="F18" s="124" t="e">
        <f t="shared" si="2"/>
        <v>#DIV/0!</v>
      </c>
      <c r="G18" s="124" t="e">
        <f t="shared" si="2"/>
        <v>#DIV/0!</v>
      </c>
      <c r="H18" s="124" t="e">
        <f t="shared" si="2"/>
        <v>#DIV/0!</v>
      </c>
      <c r="I18" s="124" t="e">
        <f t="shared" si="2"/>
        <v>#DIV/0!</v>
      </c>
      <c r="J18" s="124" t="e">
        <f t="shared" si="2"/>
        <v>#DIV/0!</v>
      </c>
      <c r="K18" s="123" t="e">
        <f t="shared" si="0"/>
        <v>#DIV/0!</v>
      </c>
      <c r="L18" s="107" t="e">
        <f t="shared" si="1"/>
        <v>#DIV/0!</v>
      </c>
    </row>
    <row r="19" spans="1:29" ht="18.75" customHeight="1" x14ac:dyDescent="0.25">
      <c r="A19" s="159" t="s">
        <v>55</v>
      </c>
      <c r="B19" s="159"/>
      <c r="C19" s="108" t="e">
        <f>IF(C18&gt;4.44,"Высокий",IF(AND(C18&lt;4.49,C18&gt;3.24),"Повышенный",IF(AND(C18&lt;2.1,C18&gt;1.24),"Ниже среднего",IF(AND(C18&lt;3.29,C18&gt;2),"Средний","Критический"))))</f>
        <v>#DIV/0!</v>
      </c>
      <c r="D19" s="108" t="e">
        <f t="shared" ref="D19:K19" si="3">IF(D18&gt;4.44,"Высокий",IF(AND(D18&lt;4.49,D18&gt;3.24),"Повышенный",IF(AND(D18&lt;2.1,D18&gt;1.24),"Ниже среднего",IF(AND(D18&lt;3.29,D18&gt;2),"Средний","Критический"))))</f>
        <v>#DIV/0!</v>
      </c>
      <c r="E19" s="108" t="e">
        <f t="shared" si="3"/>
        <v>#DIV/0!</v>
      </c>
      <c r="F19" s="108" t="e">
        <f t="shared" si="3"/>
        <v>#DIV/0!</v>
      </c>
      <c r="G19" s="108" t="e">
        <f t="shared" si="3"/>
        <v>#DIV/0!</v>
      </c>
      <c r="H19" s="108" t="e">
        <f t="shared" si="3"/>
        <v>#DIV/0!</v>
      </c>
      <c r="I19" s="108" t="e">
        <f t="shared" si="3"/>
        <v>#DIV/0!</v>
      </c>
      <c r="J19" s="108" t="e">
        <f t="shared" si="3"/>
        <v>#DIV/0!</v>
      </c>
      <c r="K19" s="108" t="e">
        <f t="shared" si="3"/>
        <v>#DIV/0!</v>
      </c>
    </row>
    <row r="22" spans="1:29" x14ac:dyDescent="0.25">
      <c r="A22" s="23"/>
      <c r="B22" s="43"/>
      <c r="C22" s="85"/>
      <c r="E22" s="85"/>
    </row>
    <row r="23" spans="1:29" x14ac:dyDescent="0.25">
      <c r="A23" s="23"/>
      <c r="B23" s="43"/>
      <c r="C23" s="85"/>
    </row>
    <row r="24" spans="1:29" hidden="1" x14ac:dyDescent="0.25">
      <c r="A24" s="23"/>
      <c r="B24" s="5" t="s">
        <v>57</v>
      </c>
      <c r="C24" s="101">
        <f>COUNTIF(L7:L17,"Критический")</f>
        <v>0</v>
      </c>
    </row>
    <row r="25" spans="1:29" hidden="1" x14ac:dyDescent="0.25">
      <c r="B25" s="5" t="s">
        <v>58</v>
      </c>
      <c r="C25" s="101">
        <f>COUNTIF(L7:L17,"Ниже среднего")</f>
        <v>0</v>
      </c>
    </row>
    <row r="26" spans="1:29" hidden="1" x14ac:dyDescent="0.25">
      <c r="A26" s="23"/>
      <c r="B26" s="35" t="s">
        <v>59</v>
      </c>
      <c r="C26" s="101">
        <f>COUNTIF(L7:L17,"Средний")</f>
        <v>0</v>
      </c>
    </row>
    <row r="27" spans="1:29" hidden="1" x14ac:dyDescent="0.25">
      <c r="A27" s="23"/>
      <c r="B27" s="35" t="s">
        <v>60</v>
      </c>
      <c r="C27" s="101">
        <f>COUNTIF(L7:L17,"Повышенный")</f>
        <v>0</v>
      </c>
    </row>
    <row r="28" spans="1:29" ht="15.75" hidden="1" x14ac:dyDescent="0.25">
      <c r="A28" s="23"/>
      <c r="B28" s="35" t="s">
        <v>61</v>
      </c>
      <c r="C28" s="102">
        <f>COUNTIF(L7:L17,"Высокий")</f>
        <v>0</v>
      </c>
    </row>
    <row r="29" spans="1:29" x14ac:dyDescent="0.25">
      <c r="A29" s="23"/>
      <c r="B29" s="43"/>
      <c r="C29" s="101"/>
    </row>
    <row r="30" spans="1:29" x14ac:dyDescent="0.25">
      <c r="A30" s="23"/>
      <c r="B30" s="43"/>
      <c r="C30" s="85"/>
    </row>
    <row r="31" spans="1:29" x14ac:dyDescent="0.25">
      <c r="A31" s="23"/>
      <c r="B31" s="23"/>
      <c r="O31" s="148" t="s">
        <v>63</v>
      </c>
      <c r="P31" s="148"/>
      <c r="Q31" s="148"/>
      <c r="R31" s="148"/>
      <c r="S31" s="148"/>
      <c r="T31" s="148"/>
      <c r="U31" s="148"/>
      <c r="V31" s="148"/>
    </row>
    <row r="32" spans="1:29" x14ac:dyDescent="0.25">
      <c r="A32" s="23"/>
      <c r="B32" s="23"/>
    </row>
    <row r="33" spans="1:2" x14ac:dyDescent="0.25">
      <c r="A33" s="23"/>
      <c r="B33" s="23"/>
    </row>
    <row r="34" spans="1:2" x14ac:dyDescent="0.25">
      <c r="A34" s="44"/>
      <c r="B34" s="43"/>
    </row>
    <row r="35" spans="1:2" x14ac:dyDescent="0.25">
      <c r="A35" s="44"/>
      <c r="B35" s="43"/>
    </row>
    <row r="36" spans="1:2" x14ac:dyDescent="0.25">
      <c r="A36" s="44"/>
      <c r="B36" s="43"/>
    </row>
    <row r="37" spans="1:2" x14ac:dyDescent="0.25">
      <c r="A37" s="23"/>
      <c r="B37" s="23"/>
    </row>
    <row r="38" spans="1:2" x14ac:dyDescent="0.25">
      <c r="A38" s="23"/>
      <c r="B38" s="43"/>
    </row>
  </sheetData>
  <sheetProtection sheet="1" selectLockedCells="1"/>
  <mergeCells count="13">
    <mergeCell ref="A19:B19"/>
    <mergeCell ref="W11:AC11"/>
    <mergeCell ref="O7:V9"/>
    <mergeCell ref="O31:V31"/>
    <mergeCell ref="C2:H2"/>
    <mergeCell ref="A18:B18"/>
    <mergeCell ref="N3:X3"/>
    <mergeCell ref="T5:V5"/>
    <mergeCell ref="O5:P5"/>
    <mergeCell ref="O6:P6"/>
    <mergeCell ref="Q4:R4"/>
    <mergeCell ref="T6:V6"/>
    <mergeCell ref="X12:AC17"/>
  </mergeCells>
  <conditionalFormatting sqref="K3">
    <cfRule type="cellIs" dxfId="4" priority="5" operator="equal">
      <formula>0</formula>
    </cfRule>
  </conditionalFormatting>
  <conditionalFormatting sqref="B7:B17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1"/>
  <sheetViews>
    <sheetView tabSelected="1" zoomScale="80" zoomScaleNormal="80" workbookViewId="0">
      <selection activeCell="B9" sqref="B9"/>
    </sheetView>
  </sheetViews>
  <sheetFormatPr defaultColWidth="9.140625" defaultRowHeight="15" x14ac:dyDescent="0.25"/>
  <cols>
    <col min="1" max="1" width="6.28515625" style="5" customWidth="1"/>
    <col min="2" max="2" width="29.7109375" style="115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.140625" style="5" customWidth="1"/>
    <col min="17" max="16384" width="9.140625" style="5"/>
  </cols>
  <sheetData>
    <row r="1" spans="1:18" x14ac:dyDescent="0.25">
      <c r="A1" s="127" t="str">
        <f>УПРАВЛЕНИЕ!A3</f>
        <v>Мониторинг личностных результатов обучающихся (ООО)</v>
      </c>
      <c r="B1" s="127"/>
      <c r="C1" s="127"/>
      <c r="D1" s="127"/>
      <c r="E1" s="127"/>
      <c r="F1" s="127"/>
      <c r="G1" s="127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18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7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19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7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2" t="s">
        <v>13</v>
      </c>
      <c r="N7" s="132"/>
      <c r="O7" s="132"/>
      <c r="P7" s="132"/>
      <c r="Q7" s="36"/>
    </row>
    <row r="8" spans="1:18" ht="15" customHeight="1" x14ac:dyDescent="0.25">
      <c r="A8" s="34" t="s">
        <v>6</v>
      </c>
      <c r="B8" s="121" t="s">
        <v>7</v>
      </c>
      <c r="C8" s="33"/>
      <c r="D8" s="135" t="s">
        <v>54</v>
      </c>
      <c r="E8" s="135"/>
      <c r="F8" s="135"/>
      <c r="G8" s="135"/>
      <c r="H8" s="135"/>
      <c r="I8" s="135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5"/>
      <c r="E9" s="135"/>
      <c r="F9" s="135"/>
      <c r="G9" s="135"/>
      <c r="H9" s="135"/>
      <c r="I9" s="135"/>
      <c r="J9" s="68"/>
      <c r="L9" s="133" t="s">
        <v>49</v>
      </c>
      <c r="M9" s="133"/>
      <c r="N9" s="133"/>
      <c r="O9" s="133"/>
      <c r="P9" s="133"/>
      <c r="Q9" s="134">
        <v>5</v>
      </c>
    </row>
    <row r="10" spans="1:18" x14ac:dyDescent="0.25">
      <c r="A10" s="34">
        <v>2</v>
      </c>
      <c r="B10" s="116"/>
      <c r="C10" s="26"/>
      <c r="D10" s="135"/>
      <c r="E10" s="135"/>
      <c r="F10" s="135"/>
      <c r="G10" s="135"/>
      <c r="H10" s="135"/>
      <c r="I10" s="135"/>
      <c r="J10" s="68"/>
      <c r="L10" s="133"/>
      <c r="M10" s="133"/>
      <c r="N10" s="133"/>
      <c r="O10" s="133"/>
      <c r="P10" s="133"/>
      <c r="Q10" s="134"/>
    </row>
    <row r="11" spans="1:18" x14ac:dyDescent="0.25">
      <c r="A11" s="34">
        <v>3</v>
      </c>
      <c r="B11" s="3"/>
      <c r="C11" s="26"/>
      <c r="D11" s="135"/>
      <c r="E11" s="135"/>
      <c r="F11" s="135"/>
      <c r="G11" s="135"/>
      <c r="H11" s="135"/>
      <c r="I11" s="135"/>
      <c r="J11" s="68"/>
      <c r="L11" s="133" t="s">
        <v>50</v>
      </c>
      <c r="M11" s="133"/>
      <c r="N11" s="133"/>
      <c r="O11" s="133"/>
      <c r="P11" s="133"/>
      <c r="Q11" s="134">
        <v>4</v>
      </c>
    </row>
    <row r="12" spans="1:18" ht="15" customHeight="1" x14ac:dyDescent="0.25">
      <c r="A12" s="34">
        <v>4</v>
      </c>
      <c r="B12" s="3"/>
      <c r="C12" s="26"/>
      <c r="D12" s="135"/>
      <c r="E12" s="135"/>
      <c r="F12" s="135"/>
      <c r="G12" s="135"/>
      <c r="H12" s="135"/>
      <c r="I12" s="135"/>
      <c r="J12" s="68"/>
      <c r="L12" s="133"/>
      <c r="M12" s="133"/>
      <c r="N12" s="133"/>
      <c r="O12" s="133"/>
      <c r="P12" s="133"/>
      <c r="Q12" s="134"/>
      <c r="R12" s="35"/>
    </row>
    <row r="13" spans="1:18" x14ac:dyDescent="0.25">
      <c r="A13" s="34">
        <v>5</v>
      </c>
      <c r="B13" s="3"/>
      <c r="C13" s="26"/>
      <c r="D13" s="135"/>
      <c r="E13" s="135"/>
      <c r="F13" s="135"/>
      <c r="G13" s="135"/>
      <c r="H13" s="135"/>
      <c r="I13" s="135"/>
      <c r="J13" s="68"/>
      <c r="L13" s="136" t="s">
        <v>8</v>
      </c>
      <c r="M13" s="137"/>
      <c r="N13" s="137"/>
      <c r="O13" s="137"/>
      <c r="P13" s="138"/>
      <c r="Q13" s="87">
        <v>3</v>
      </c>
      <c r="R13" s="35"/>
    </row>
    <row r="14" spans="1:18" x14ac:dyDescent="0.25">
      <c r="A14" s="34">
        <v>6</v>
      </c>
      <c r="B14" s="3"/>
      <c r="C14" s="26"/>
      <c r="D14" s="135"/>
      <c r="E14" s="135"/>
      <c r="F14" s="135"/>
      <c r="G14" s="135"/>
      <c r="H14" s="135"/>
      <c r="I14" s="135"/>
      <c r="J14" s="68"/>
      <c r="L14" s="88" t="s">
        <v>9</v>
      </c>
      <c r="M14" s="88"/>
      <c r="N14" s="88"/>
      <c r="O14" s="88"/>
      <c r="P14" s="89"/>
      <c r="Q14" s="87">
        <v>2</v>
      </c>
      <c r="R14" s="35"/>
    </row>
    <row r="15" spans="1:18" x14ac:dyDescent="0.25">
      <c r="A15" s="34">
        <v>7</v>
      </c>
      <c r="B15" s="3"/>
      <c r="C15" s="26"/>
      <c r="D15" s="135"/>
      <c r="E15" s="135"/>
      <c r="F15" s="135"/>
      <c r="G15" s="135"/>
      <c r="H15" s="135"/>
      <c r="I15" s="135"/>
      <c r="J15" s="68"/>
      <c r="L15" s="90" t="s">
        <v>10</v>
      </c>
      <c r="Q15" s="87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1" t="s">
        <v>11</v>
      </c>
      <c r="M16" s="131"/>
      <c r="N16" s="131"/>
      <c r="O16" s="131"/>
      <c r="P16" s="131"/>
      <c r="Q16" s="87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4">
        <v>11</v>
      </c>
      <c r="B19" s="3"/>
      <c r="C19" s="26"/>
      <c r="J19" s="26"/>
      <c r="L19" s="35"/>
      <c r="M19" s="35"/>
      <c r="N19" s="35"/>
      <c r="O19" s="35"/>
      <c r="P19" s="35"/>
      <c r="Q19" s="35"/>
      <c r="R19" s="35"/>
    </row>
    <row r="20" spans="1:18" x14ac:dyDescent="0.25">
      <c r="A20" s="37"/>
      <c r="B20" s="38"/>
      <c r="C20" s="37"/>
      <c r="D20" s="37"/>
    </row>
    <row r="21" spans="1:18" x14ac:dyDescent="0.25">
      <c r="A21" s="37"/>
      <c r="B21" s="38"/>
      <c r="C21" s="37"/>
      <c r="D21" s="37"/>
    </row>
  </sheetData>
  <sheetProtection sheet="1" selectLockedCells="1"/>
  <mergeCells count="9">
    <mergeCell ref="Q9:Q10"/>
    <mergeCell ref="Q11:Q12"/>
    <mergeCell ref="D8:I15"/>
    <mergeCell ref="L13:P13"/>
    <mergeCell ref="L16:P16"/>
    <mergeCell ref="A1:G1"/>
    <mergeCell ref="M7:P7"/>
    <mergeCell ref="L9:P10"/>
    <mergeCell ref="L11:P12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96" t="s">
        <v>4</v>
      </c>
      <c r="B4" s="93"/>
      <c r="C4" s="96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95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95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94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G17:M20"/>
    <mergeCell ref="O8:R11"/>
    <mergeCell ref="S8:S11"/>
    <mergeCell ref="F6:G6"/>
    <mergeCell ref="F7:G7"/>
    <mergeCell ref="O7:S7"/>
    <mergeCell ref="L6:M6"/>
    <mergeCell ref="L7:M7"/>
    <mergeCell ref="A1:C1"/>
    <mergeCell ref="A7:A12"/>
    <mergeCell ref="H5:I5"/>
    <mergeCell ref="E3:M3"/>
    <mergeCell ref="F4:M4"/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</mergeCells>
  <conditionalFormatting sqref="A3">
    <cfRule type="cellIs" dxfId="26" priority="2" operator="equal">
      <formula>0</formula>
    </cfRule>
  </conditionalFormatting>
  <conditionalFormatting sqref="F6 J5 L6">
    <cfRule type="cellIs" dxfId="2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8" t="str">
        <f>СТАРТ!A1</f>
        <v>Мониторинг личностных результатов обучающихся (ООО)</v>
      </c>
      <c r="B1" s="148"/>
      <c r="C1" s="148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55">
        <f>СТАРТ!B3</f>
        <v>0</v>
      </c>
      <c r="G6" s="155"/>
      <c r="I6" s="49"/>
      <c r="J6" s="50"/>
      <c r="L6" s="158">
        <f>A3</f>
        <v>0</v>
      </c>
      <c r="M6" s="158"/>
    </row>
    <row r="7" spans="1:25" ht="45" x14ac:dyDescent="0.25">
      <c r="A7" s="145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56" t="s">
        <v>15</v>
      </c>
      <c r="G7" s="156"/>
      <c r="H7" s="30"/>
      <c r="I7" s="46"/>
      <c r="J7" s="47"/>
      <c r="L7" s="156" t="s">
        <v>4</v>
      </c>
      <c r="M7" s="156"/>
      <c r="O7" s="157" t="s">
        <v>13</v>
      </c>
      <c r="P7" s="157"/>
      <c r="Q7" s="157"/>
      <c r="R7" s="157"/>
      <c r="S7" s="157"/>
      <c r="T7" s="91"/>
    </row>
    <row r="8" spans="1:25" ht="60" x14ac:dyDescent="0.25">
      <c r="A8" s="146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53" t="s">
        <v>51</v>
      </c>
      <c r="P8" s="153"/>
      <c r="Q8" s="153"/>
      <c r="R8" s="153"/>
      <c r="S8" s="154" t="s">
        <v>52</v>
      </c>
      <c r="T8" s="139"/>
    </row>
    <row r="9" spans="1:25" ht="15.75" x14ac:dyDescent="0.25">
      <c r="A9" s="146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53"/>
      <c r="P9" s="153"/>
      <c r="Q9" s="153"/>
      <c r="R9" s="153"/>
      <c r="S9" s="154"/>
      <c r="T9" s="139"/>
      <c r="Y9" s="51"/>
    </row>
    <row r="10" spans="1:25" ht="45" x14ac:dyDescent="0.25">
      <c r="A10" s="146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53"/>
      <c r="P10" s="153"/>
      <c r="Q10" s="153"/>
      <c r="R10" s="153"/>
      <c r="S10" s="154"/>
      <c r="T10" s="111"/>
    </row>
    <row r="11" spans="1:25" ht="30" x14ac:dyDescent="0.25">
      <c r="A11" s="146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53"/>
      <c r="P11" s="153"/>
      <c r="Q11" s="153"/>
      <c r="R11" s="153"/>
      <c r="S11" s="154"/>
      <c r="T11" s="111"/>
    </row>
    <row r="12" spans="1:25" ht="45" x14ac:dyDescent="0.25">
      <c r="A12" s="146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43" t="s">
        <v>27</v>
      </c>
      <c r="B13" s="144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5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6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6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6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52" t="s">
        <v>47</v>
      </c>
      <c r="H17" s="152"/>
      <c r="I17" s="152"/>
      <c r="J17" s="152"/>
      <c r="K17" s="152"/>
      <c r="L17" s="152"/>
      <c r="M17" s="152"/>
    </row>
    <row r="18" spans="1:13" x14ac:dyDescent="0.25">
      <c r="A18" s="147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52"/>
      <c r="H18" s="152"/>
      <c r="I18" s="152"/>
      <c r="J18" s="152"/>
      <c r="K18" s="152"/>
      <c r="L18" s="152"/>
      <c r="M18" s="152"/>
    </row>
    <row r="19" spans="1:13" ht="18" customHeight="1" x14ac:dyDescent="0.25">
      <c r="A19" s="143" t="s">
        <v>29</v>
      </c>
      <c r="B19" s="144"/>
      <c r="C19" s="78" t="e">
        <f>AVERAGE(C14:C18)</f>
        <v>#DIV/0!</v>
      </c>
      <c r="D19" s="71"/>
      <c r="E19" s="71"/>
      <c r="G19" s="152"/>
      <c r="H19" s="152"/>
      <c r="I19" s="152"/>
      <c r="J19" s="152"/>
      <c r="K19" s="152"/>
      <c r="L19" s="152"/>
      <c r="M19" s="152"/>
    </row>
    <row r="20" spans="1:13" ht="45" x14ac:dyDescent="0.25">
      <c r="A20" s="145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52"/>
      <c r="H20" s="152"/>
      <c r="I20" s="152"/>
      <c r="J20" s="152"/>
      <c r="K20" s="152"/>
      <c r="L20" s="152"/>
      <c r="M20" s="152"/>
    </row>
    <row r="21" spans="1:13" ht="45.75" customHeight="1" x14ac:dyDescent="0.25">
      <c r="A21" s="146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6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6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6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47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41" t="s">
        <v>30</v>
      </c>
      <c r="B26" s="142"/>
      <c r="C26" s="78" t="e">
        <f>AVERAGE(C20:C25)</f>
        <v>#DIV/0!</v>
      </c>
      <c r="D26" s="71"/>
      <c r="E26" s="71"/>
      <c r="F26" s="71"/>
    </row>
    <row r="27" spans="1:13" ht="30" x14ac:dyDescent="0.25">
      <c r="A27" s="140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40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40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40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41" t="s">
        <v>31</v>
      </c>
      <c r="B31" s="142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40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40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40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40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40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41" t="s">
        <v>32</v>
      </c>
      <c r="B37" s="142"/>
      <c r="C37" s="78" t="e">
        <f>AVERAGE(C32:C36)</f>
        <v>#DIV/0!</v>
      </c>
      <c r="D37" s="71"/>
      <c r="E37" s="71"/>
      <c r="F37" s="71"/>
    </row>
    <row r="38" spans="1:13" x14ac:dyDescent="0.25">
      <c r="A38" s="140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40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40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40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40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41" t="s">
        <v>34</v>
      </c>
      <c r="B43" s="142"/>
      <c r="C43" s="78" t="e">
        <f>AVERAGE(C38:C42)</f>
        <v>#DIV/0!</v>
      </c>
      <c r="D43" s="71"/>
      <c r="E43" s="71"/>
      <c r="F43" s="71"/>
    </row>
    <row r="44" spans="1:13" ht="30" x14ac:dyDescent="0.25">
      <c r="A44" s="140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40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40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40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40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41" t="s">
        <v>44</v>
      </c>
      <c r="B49" s="142"/>
      <c r="C49" s="78" t="e">
        <f>AVERAGE(C44:C48)</f>
        <v>#DIV/0!</v>
      </c>
      <c r="D49" s="71"/>
      <c r="E49" s="71"/>
      <c r="F49" s="71"/>
    </row>
    <row r="50" spans="1:6" ht="30" x14ac:dyDescent="0.25">
      <c r="A50" s="140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40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40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40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41" t="s">
        <v>35</v>
      </c>
      <c r="B54" s="142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50:A53"/>
    <mergeCell ref="A54:B54"/>
    <mergeCell ref="A32:A36"/>
    <mergeCell ref="A37:B37"/>
    <mergeCell ref="A43:B43"/>
    <mergeCell ref="A44:A48"/>
    <mergeCell ref="A49:B49"/>
    <mergeCell ref="A38:A42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26:B26"/>
    <mergeCell ref="A27:A30"/>
    <mergeCell ref="A31:B31"/>
    <mergeCell ref="A1:C1"/>
    <mergeCell ref="E3:M3"/>
    <mergeCell ref="F4:M4"/>
    <mergeCell ref="H5:I5"/>
    <mergeCell ref="F6:G6"/>
    <mergeCell ref="L6:M6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2023-07-16T16:12:46Z</cp:lastPrinted>
  <dcterms:created xsi:type="dcterms:W3CDTF">2022-01-06T05:02:28Z</dcterms:created>
  <dcterms:modified xsi:type="dcterms:W3CDTF">2024-02-22T10:16:06Z</dcterms:modified>
</cp:coreProperties>
</file>