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НОВЫЙ МОНИТОРИНГ Л_Р\! БЕЗ АДАПТАЦИИ\Для классных руководителей\ООО\"/>
    </mc:Choice>
  </mc:AlternateContent>
  <xr:revisionPtr revIDLastSave="0" documentId="13_ncr:1_{15232CE1-31DE-496E-B538-DA399BA1369C}" xr6:coauthVersionLast="47" xr6:coauthVersionMax="47" xr10:uidLastSave="{00000000-0000-0000-0000-000000000000}"/>
  <bookViews>
    <workbookView xWindow="-120" yWindow="-120" windowWidth="29040" windowHeight="15840" tabRatio="780" firstSheet="1" activeTab="1" xr2:uid="{00000000-000D-0000-FFFF-FFFF00000000}"/>
  </bookViews>
  <sheets>
    <sheet name="УПРАВЛЕНИЕ" sheetId="46" state="hidden" r:id="rId1"/>
    <sheet name="СТАРТ" sheetId="2" r:id="rId2"/>
    <sheet name="1" sheetId="87" r:id="rId3"/>
    <sheet name="2" sheetId="88" r:id="rId4"/>
    <sheet name="3" sheetId="89" r:id="rId5"/>
    <sheet name="4" sheetId="90" r:id="rId6"/>
    <sheet name="5" sheetId="91" r:id="rId7"/>
    <sheet name="6" sheetId="92" r:id="rId8"/>
    <sheet name="7" sheetId="93" r:id="rId9"/>
    <sheet name="8" sheetId="94" r:id="rId10"/>
    <sheet name="9" sheetId="95" r:id="rId11"/>
    <sheet name="10" sheetId="96" r:id="rId12"/>
    <sheet name="СВОД" sheetId="44" r:id="rId1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4" i="44" l="1"/>
  <c r="I2" i="44"/>
  <c r="B3" i="96" l="1"/>
  <c r="F4" i="96" s="1"/>
  <c r="B3" i="95"/>
  <c r="F4" i="95" s="1"/>
  <c r="B3" i="94"/>
  <c r="F4" i="94" s="1"/>
  <c r="B3" i="93"/>
  <c r="F4" i="93" s="1"/>
  <c r="B3" i="92"/>
  <c r="F4" i="92" s="1"/>
  <c r="B3" i="91"/>
  <c r="F4" i="91" s="1"/>
  <c r="B3" i="90"/>
  <c r="F4" i="90" s="1"/>
  <c r="B3" i="89"/>
  <c r="F4" i="89" s="1"/>
  <c r="B3" i="88"/>
  <c r="F4" i="88" s="1"/>
  <c r="C54" i="96"/>
  <c r="B64" i="96" s="1"/>
  <c r="B53" i="96"/>
  <c r="B52" i="96"/>
  <c r="B51" i="96"/>
  <c r="B50" i="96"/>
  <c r="A50" i="96"/>
  <c r="C49" i="96"/>
  <c r="B63" i="96" s="1"/>
  <c r="B48" i="96"/>
  <c r="B47" i="96"/>
  <c r="B46" i="96"/>
  <c r="B45" i="96"/>
  <c r="B44" i="96"/>
  <c r="A44" i="96"/>
  <c r="C43" i="96"/>
  <c r="B62" i="96" s="1"/>
  <c r="B42" i="96"/>
  <c r="B41" i="96"/>
  <c r="B40" i="96"/>
  <c r="B39" i="96"/>
  <c r="B38" i="96"/>
  <c r="A38" i="96"/>
  <c r="C37" i="96"/>
  <c r="G16" i="44" s="1"/>
  <c r="B36" i="96"/>
  <c r="B35" i="96"/>
  <c r="B34" i="96"/>
  <c r="B33" i="96"/>
  <c r="B32" i="96"/>
  <c r="A32" i="96"/>
  <c r="C31" i="96"/>
  <c r="B60" i="96" s="1"/>
  <c r="B30" i="96"/>
  <c r="B29" i="96"/>
  <c r="B28" i="96"/>
  <c r="B27" i="96"/>
  <c r="A27" i="96"/>
  <c r="C26" i="96"/>
  <c r="B59" i="96" s="1"/>
  <c r="B25" i="96"/>
  <c r="B24" i="96"/>
  <c r="B23" i="96"/>
  <c r="B22" i="96"/>
  <c r="B21" i="96"/>
  <c r="B20" i="96"/>
  <c r="A20" i="96"/>
  <c r="C19" i="96"/>
  <c r="B58" i="96" s="1"/>
  <c r="B18" i="96"/>
  <c r="B17" i="96"/>
  <c r="B16" i="96"/>
  <c r="B15" i="96"/>
  <c r="B14" i="96"/>
  <c r="A14" i="96"/>
  <c r="C13" i="96"/>
  <c r="B57" i="96" s="1"/>
  <c r="B65" i="96" s="1"/>
  <c r="K15" i="96" s="1"/>
  <c r="B12" i="96"/>
  <c r="B11" i="96"/>
  <c r="B10" i="96"/>
  <c r="B9" i="96"/>
  <c r="B8" i="96"/>
  <c r="B7" i="96"/>
  <c r="A7" i="96"/>
  <c r="F6" i="96"/>
  <c r="J5" i="96"/>
  <c r="C3" i="96"/>
  <c r="A3" i="96"/>
  <c r="L6" i="96" s="1"/>
  <c r="C54" i="95"/>
  <c r="B64" i="95" s="1"/>
  <c r="B53" i="95"/>
  <c r="B52" i="95"/>
  <c r="B51" i="95"/>
  <c r="B50" i="95"/>
  <c r="A50" i="95"/>
  <c r="C49" i="95"/>
  <c r="I15" i="44" s="1"/>
  <c r="B48" i="95"/>
  <c r="B47" i="95"/>
  <c r="B46" i="95"/>
  <c r="B45" i="95"/>
  <c r="B44" i="95"/>
  <c r="A44" i="95"/>
  <c r="C43" i="95"/>
  <c r="B62" i="95" s="1"/>
  <c r="B42" i="95"/>
  <c r="B41" i="95"/>
  <c r="B40" i="95"/>
  <c r="B39" i="95"/>
  <c r="B38" i="95"/>
  <c r="A38" i="95"/>
  <c r="C37" i="95"/>
  <c r="G15" i="44" s="1"/>
  <c r="B36" i="95"/>
  <c r="B35" i="95"/>
  <c r="B34" i="95"/>
  <c r="B33" i="95"/>
  <c r="B32" i="95"/>
  <c r="A32" i="95"/>
  <c r="C31" i="95"/>
  <c r="B60" i="95" s="1"/>
  <c r="B30" i="95"/>
  <c r="B29" i="95"/>
  <c r="B28" i="95"/>
  <c r="B27" i="95"/>
  <c r="A27" i="95"/>
  <c r="C26" i="95"/>
  <c r="B59" i="95" s="1"/>
  <c r="B25" i="95"/>
  <c r="B24" i="95"/>
  <c r="B23" i="95"/>
  <c r="B22" i="95"/>
  <c r="B21" i="95"/>
  <c r="B20" i="95"/>
  <c r="A20" i="95"/>
  <c r="C19" i="95"/>
  <c r="B58" i="95" s="1"/>
  <c r="B18" i="95"/>
  <c r="B17" i="95"/>
  <c r="B16" i="95"/>
  <c r="B15" i="95"/>
  <c r="B14" i="95"/>
  <c r="A14" i="95"/>
  <c r="C13" i="95"/>
  <c r="B57" i="95" s="1"/>
  <c r="B65" i="95" s="1"/>
  <c r="K15" i="95" s="1"/>
  <c r="B12" i="95"/>
  <c r="B11" i="95"/>
  <c r="B10" i="95"/>
  <c r="B9" i="95"/>
  <c r="B8" i="95"/>
  <c r="B7" i="95"/>
  <c r="A7" i="95"/>
  <c r="F6" i="95"/>
  <c r="J5" i="95"/>
  <c r="C3" i="95"/>
  <c r="A3" i="95"/>
  <c r="L6" i="95" s="1"/>
  <c r="C54" i="94"/>
  <c r="B64" i="94" s="1"/>
  <c r="B53" i="94"/>
  <c r="B52" i="94"/>
  <c r="B51" i="94"/>
  <c r="B50" i="94"/>
  <c r="A50" i="94"/>
  <c r="C49" i="94"/>
  <c r="B63" i="94" s="1"/>
  <c r="B48" i="94"/>
  <c r="B47" i="94"/>
  <c r="B46" i="94"/>
  <c r="B45" i="94"/>
  <c r="B44" i="94"/>
  <c r="A44" i="94"/>
  <c r="C43" i="94"/>
  <c r="H14" i="44" s="1"/>
  <c r="B42" i="94"/>
  <c r="B41" i="94"/>
  <c r="B40" i="94"/>
  <c r="B39" i="94"/>
  <c r="B38" i="94"/>
  <c r="A38" i="94"/>
  <c r="C37" i="94"/>
  <c r="B61" i="94" s="1"/>
  <c r="B36" i="94"/>
  <c r="B35" i="94"/>
  <c r="B34" i="94"/>
  <c r="B33" i="94"/>
  <c r="B32" i="94"/>
  <c r="A32" i="94"/>
  <c r="C31" i="94"/>
  <c r="F14" i="44" s="1"/>
  <c r="B30" i="94"/>
  <c r="B29" i="94"/>
  <c r="B28" i="94"/>
  <c r="B27" i="94"/>
  <c r="A27" i="94"/>
  <c r="C26" i="94"/>
  <c r="B59" i="94" s="1"/>
  <c r="B25" i="94"/>
  <c r="B24" i="94"/>
  <c r="B23" i="94"/>
  <c r="B22" i="94"/>
  <c r="B21" i="94"/>
  <c r="B20" i="94"/>
  <c r="A20" i="94"/>
  <c r="C19" i="94"/>
  <c r="D14" i="44" s="1"/>
  <c r="B18" i="94"/>
  <c r="B17" i="94"/>
  <c r="B16" i="94"/>
  <c r="B15" i="94"/>
  <c r="B14" i="94"/>
  <c r="A14" i="94"/>
  <c r="C13" i="94"/>
  <c r="B57" i="94" s="1"/>
  <c r="B65" i="94" s="1"/>
  <c r="K15" i="94" s="1"/>
  <c r="B12" i="94"/>
  <c r="B11" i="94"/>
  <c r="B10" i="94"/>
  <c r="B9" i="94"/>
  <c r="B8" i="94"/>
  <c r="B7" i="94"/>
  <c r="A7" i="94"/>
  <c r="F6" i="94"/>
  <c r="J5" i="94"/>
  <c r="C3" i="94"/>
  <c r="A3" i="94"/>
  <c r="L6" i="94" s="1"/>
  <c r="C54" i="93"/>
  <c r="B64" i="93" s="1"/>
  <c r="B53" i="93"/>
  <c r="B52" i="93"/>
  <c r="B51" i="93"/>
  <c r="B50" i="93"/>
  <c r="A50" i="93"/>
  <c r="C49" i="93"/>
  <c r="B63" i="93" s="1"/>
  <c r="B48" i="93"/>
  <c r="B47" i="93"/>
  <c r="B46" i="93"/>
  <c r="B45" i="93"/>
  <c r="B44" i="93"/>
  <c r="A44" i="93"/>
  <c r="C43" i="93"/>
  <c r="H13" i="44" s="1"/>
  <c r="B42" i="93"/>
  <c r="B41" i="93"/>
  <c r="B40" i="93"/>
  <c r="B39" i="93"/>
  <c r="B38" i="93"/>
  <c r="A38" i="93"/>
  <c r="C37" i="93"/>
  <c r="B61" i="93" s="1"/>
  <c r="B36" i="93"/>
  <c r="B35" i="93"/>
  <c r="B34" i="93"/>
  <c r="B33" i="93"/>
  <c r="B32" i="93"/>
  <c r="A32" i="93"/>
  <c r="C31" i="93"/>
  <c r="F13" i="44" s="1"/>
  <c r="B30" i="93"/>
  <c r="B29" i="93"/>
  <c r="B28" i="93"/>
  <c r="B27" i="93"/>
  <c r="A27" i="93"/>
  <c r="C26" i="93"/>
  <c r="B59" i="93" s="1"/>
  <c r="B25" i="93"/>
  <c r="B24" i="93"/>
  <c r="B23" i="93"/>
  <c r="B22" i="93"/>
  <c r="B21" i="93"/>
  <c r="B20" i="93"/>
  <c r="A20" i="93"/>
  <c r="C19" i="93"/>
  <c r="B58" i="93" s="1"/>
  <c r="B18" i="93"/>
  <c r="B17" i="93"/>
  <c r="B16" i="93"/>
  <c r="B15" i="93"/>
  <c r="B14" i="93"/>
  <c r="A14" i="93"/>
  <c r="C13" i="93"/>
  <c r="B57" i="93" s="1"/>
  <c r="B12" i="93"/>
  <c r="B11" i="93"/>
  <c r="B10" i="93"/>
  <c r="B9" i="93"/>
  <c r="B8" i="93"/>
  <c r="B7" i="93"/>
  <c r="A7" i="93"/>
  <c r="F6" i="93"/>
  <c r="J5" i="93"/>
  <c r="C3" i="93"/>
  <c r="A3" i="93"/>
  <c r="L6" i="93" s="1"/>
  <c r="C54" i="92"/>
  <c r="B64" i="92" s="1"/>
  <c r="B53" i="92"/>
  <c r="B52" i="92"/>
  <c r="B51" i="92"/>
  <c r="B50" i="92"/>
  <c r="A50" i="92"/>
  <c r="C49" i="92"/>
  <c r="B63" i="92" s="1"/>
  <c r="B48" i="92"/>
  <c r="B47" i="92"/>
  <c r="B46" i="92"/>
  <c r="B45" i="92"/>
  <c r="B44" i="92"/>
  <c r="A44" i="92"/>
  <c r="C43" i="92"/>
  <c r="H12" i="44" s="1"/>
  <c r="B42" i="92"/>
  <c r="B41" i="92"/>
  <c r="B40" i="92"/>
  <c r="B39" i="92"/>
  <c r="B38" i="92"/>
  <c r="A38" i="92"/>
  <c r="C37" i="92"/>
  <c r="B61" i="92" s="1"/>
  <c r="B36" i="92"/>
  <c r="B35" i="92"/>
  <c r="B34" i="92"/>
  <c r="B33" i="92"/>
  <c r="B32" i="92"/>
  <c r="A32" i="92"/>
  <c r="C31" i="92"/>
  <c r="F12" i="44" s="1"/>
  <c r="B30" i="92"/>
  <c r="B29" i="92"/>
  <c r="B28" i="92"/>
  <c r="B27" i="92"/>
  <c r="A27" i="92"/>
  <c r="C26" i="92"/>
  <c r="B59" i="92" s="1"/>
  <c r="B25" i="92"/>
  <c r="B24" i="92"/>
  <c r="B23" i="92"/>
  <c r="B22" i="92"/>
  <c r="B21" i="92"/>
  <c r="B20" i="92"/>
  <c r="A20" i="92"/>
  <c r="C19" i="92"/>
  <c r="D12" i="44" s="1"/>
  <c r="B18" i="92"/>
  <c r="B17" i="92"/>
  <c r="B16" i="92"/>
  <c r="B15" i="92"/>
  <c r="B14" i="92"/>
  <c r="A14" i="92"/>
  <c r="C13" i="92"/>
  <c r="B57" i="92" s="1"/>
  <c r="B65" i="92" s="1"/>
  <c r="K15" i="92" s="1"/>
  <c r="B12" i="92"/>
  <c r="B11" i="92"/>
  <c r="B10" i="92"/>
  <c r="B9" i="92"/>
  <c r="B8" i="92"/>
  <c r="B7" i="92"/>
  <c r="A7" i="92"/>
  <c r="F6" i="92"/>
  <c r="J5" i="92"/>
  <c r="C3" i="92"/>
  <c r="A3" i="92"/>
  <c r="L6" i="92" s="1"/>
  <c r="C54" i="91"/>
  <c r="B64" i="91" s="1"/>
  <c r="B53" i="91"/>
  <c r="B52" i="91"/>
  <c r="B51" i="91"/>
  <c r="B50" i="91"/>
  <c r="A50" i="91"/>
  <c r="C49" i="91"/>
  <c r="B63" i="91" s="1"/>
  <c r="B48" i="91"/>
  <c r="B47" i="91"/>
  <c r="B46" i="91"/>
  <c r="B45" i="91"/>
  <c r="B44" i="91"/>
  <c r="A44" i="91"/>
  <c r="C43" i="91"/>
  <c r="H11" i="44" s="1"/>
  <c r="B42" i="91"/>
  <c r="B41" i="91"/>
  <c r="B40" i="91"/>
  <c r="B39" i="91"/>
  <c r="B38" i="91"/>
  <c r="A38" i="91"/>
  <c r="C37" i="91"/>
  <c r="B61" i="91" s="1"/>
  <c r="B36" i="91"/>
  <c r="B35" i="91"/>
  <c r="B34" i="91"/>
  <c r="B33" i="91"/>
  <c r="B32" i="91"/>
  <c r="A32" i="91"/>
  <c r="C31" i="91"/>
  <c r="F11" i="44" s="1"/>
  <c r="B30" i="91"/>
  <c r="B29" i="91"/>
  <c r="B28" i="91"/>
  <c r="B27" i="91"/>
  <c r="A27" i="91"/>
  <c r="C26" i="91"/>
  <c r="B59" i="91" s="1"/>
  <c r="B25" i="91"/>
  <c r="B24" i="91"/>
  <c r="B23" i="91"/>
  <c r="B22" i="91"/>
  <c r="B21" i="91"/>
  <c r="B20" i="91"/>
  <c r="A20" i="91"/>
  <c r="C19" i="91"/>
  <c r="D11" i="44" s="1"/>
  <c r="B18" i="91"/>
  <c r="B17" i="91"/>
  <c r="B16" i="91"/>
  <c r="B15" i="91"/>
  <c r="B14" i="91"/>
  <c r="A14" i="91"/>
  <c r="C13" i="91"/>
  <c r="B57" i="91" s="1"/>
  <c r="B12" i="91"/>
  <c r="B11" i="91"/>
  <c r="B10" i="91"/>
  <c r="B9" i="91"/>
  <c r="B8" i="91"/>
  <c r="B7" i="91"/>
  <c r="A7" i="91"/>
  <c r="F6" i="91"/>
  <c r="J5" i="91"/>
  <c r="C3" i="91"/>
  <c r="A3" i="91"/>
  <c r="L6" i="91" s="1"/>
  <c r="B60" i="90"/>
  <c r="C54" i="90"/>
  <c r="B64" i="90" s="1"/>
  <c r="B53" i="90"/>
  <c r="B52" i="90"/>
  <c r="B51" i="90"/>
  <c r="B50" i="90"/>
  <c r="A50" i="90"/>
  <c r="C49" i="90"/>
  <c r="B63" i="90" s="1"/>
  <c r="B48" i="90"/>
  <c r="B47" i="90"/>
  <c r="B46" i="90"/>
  <c r="B45" i="90"/>
  <c r="B44" i="90"/>
  <c r="A44" i="90"/>
  <c r="C43" i="90"/>
  <c r="H10" i="44" s="1"/>
  <c r="B42" i="90"/>
  <c r="B41" i="90"/>
  <c r="B40" i="90"/>
  <c r="B39" i="90"/>
  <c r="B38" i="90"/>
  <c r="A38" i="90"/>
  <c r="C37" i="90"/>
  <c r="B61" i="90" s="1"/>
  <c r="B36" i="90"/>
  <c r="B35" i="90"/>
  <c r="B34" i="90"/>
  <c r="B33" i="90"/>
  <c r="B32" i="90"/>
  <c r="A32" i="90"/>
  <c r="C31" i="90"/>
  <c r="F10" i="44" s="1"/>
  <c r="B30" i="90"/>
  <c r="B29" i="90"/>
  <c r="B28" i="90"/>
  <c r="B27" i="90"/>
  <c r="A27" i="90"/>
  <c r="C26" i="90"/>
  <c r="B59" i="90" s="1"/>
  <c r="B25" i="90"/>
  <c r="B24" i="90"/>
  <c r="B23" i="90"/>
  <c r="B22" i="90"/>
  <c r="B21" i="90"/>
  <c r="B20" i="90"/>
  <c r="A20" i="90"/>
  <c r="C19" i="90"/>
  <c r="D10" i="44" s="1"/>
  <c r="B18" i="90"/>
  <c r="B17" i="90"/>
  <c r="B16" i="90"/>
  <c r="B15" i="90"/>
  <c r="B14" i="90"/>
  <c r="A14" i="90"/>
  <c r="C13" i="90"/>
  <c r="B57" i="90" s="1"/>
  <c r="B12" i="90"/>
  <c r="B11" i="90"/>
  <c r="B10" i="90"/>
  <c r="B9" i="90"/>
  <c r="B8" i="90"/>
  <c r="B7" i="90"/>
  <c r="A7" i="90"/>
  <c r="F6" i="90"/>
  <c r="J5" i="90"/>
  <c r="C3" i="90"/>
  <c r="A3" i="90"/>
  <c r="L6" i="90" s="1"/>
  <c r="B60" i="89"/>
  <c r="B58" i="89"/>
  <c r="C54" i="89"/>
  <c r="B64" i="89" s="1"/>
  <c r="B53" i="89"/>
  <c r="B52" i="89"/>
  <c r="B51" i="89"/>
  <c r="B50" i="89"/>
  <c r="A50" i="89"/>
  <c r="C49" i="89"/>
  <c r="B63" i="89" s="1"/>
  <c r="B48" i="89"/>
  <c r="B47" i="89"/>
  <c r="B46" i="89"/>
  <c r="B45" i="89"/>
  <c r="B44" i="89"/>
  <c r="A44" i="89"/>
  <c r="C43" i="89"/>
  <c r="H9" i="44" s="1"/>
  <c r="B42" i="89"/>
  <c r="B41" i="89"/>
  <c r="B40" i="89"/>
  <c r="B39" i="89"/>
  <c r="B38" i="89"/>
  <c r="A38" i="89"/>
  <c r="C37" i="89"/>
  <c r="B61" i="89" s="1"/>
  <c r="B36" i="89"/>
  <c r="B35" i="89"/>
  <c r="B34" i="89"/>
  <c r="B33" i="89"/>
  <c r="B32" i="89"/>
  <c r="A32" i="89"/>
  <c r="C31" i="89"/>
  <c r="F9" i="44" s="1"/>
  <c r="B30" i="89"/>
  <c r="B29" i="89"/>
  <c r="B28" i="89"/>
  <c r="B27" i="89"/>
  <c r="A27" i="89"/>
  <c r="C26" i="89"/>
  <c r="B59" i="89" s="1"/>
  <c r="B25" i="89"/>
  <c r="B24" i="89"/>
  <c r="B23" i="89"/>
  <c r="B22" i="89"/>
  <c r="B21" i="89"/>
  <c r="B20" i="89"/>
  <c r="A20" i="89"/>
  <c r="C19" i="89"/>
  <c r="D9" i="44" s="1"/>
  <c r="B18" i="89"/>
  <c r="B17" i="89"/>
  <c r="B16" i="89"/>
  <c r="B15" i="89"/>
  <c r="B14" i="89"/>
  <c r="A14" i="89"/>
  <c r="C13" i="89"/>
  <c r="B57" i="89" s="1"/>
  <c r="B12" i="89"/>
  <c r="B11" i="89"/>
  <c r="B10" i="89"/>
  <c r="B9" i="89"/>
  <c r="B8" i="89"/>
  <c r="B7" i="89"/>
  <c r="A7" i="89"/>
  <c r="F6" i="89"/>
  <c r="J5" i="89"/>
  <c r="C3" i="89"/>
  <c r="A3" i="89"/>
  <c r="L6" i="89" s="1"/>
  <c r="C54" i="88"/>
  <c r="B64" i="88" s="1"/>
  <c r="B53" i="88"/>
  <c r="B52" i="88"/>
  <c r="B51" i="88"/>
  <c r="B50" i="88"/>
  <c r="A50" i="88"/>
  <c r="C49" i="88"/>
  <c r="B63" i="88" s="1"/>
  <c r="B48" i="88"/>
  <c r="B47" i="88"/>
  <c r="B46" i="88"/>
  <c r="B45" i="88"/>
  <c r="B44" i="88"/>
  <c r="A44" i="88"/>
  <c r="C43" i="88"/>
  <c r="H8" i="44" s="1"/>
  <c r="B42" i="88"/>
  <c r="B41" i="88"/>
  <c r="B40" i="88"/>
  <c r="B39" i="88"/>
  <c r="B38" i="88"/>
  <c r="A38" i="88"/>
  <c r="C37" i="88"/>
  <c r="B61" i="88" s="1"/>
  <c r="B36" i="88"/>
  <c r="B35" i="88"/>
  <c r="B34" i="88"/>
  <c r="B33" i="88"/>
  <c r="B32" i="88"/>
  <c r="A32" i="88"/>
  <c r="C31" i="88"/>
  <c r="F8" i="44" s="1"/>
  <c r="B30" i="88"/>
  <c r="B29" i="88"/>
  <c r="B28" i="88"/>
  <c r="B27" i="88"/>
  <c r="A27" i="88"/>
  <c r="C26" i="88"/>
  <c r="B59" i="88" s="1"/>
  <c r="B25" i="88"/>
  <c r="B24" i="88"/>
  <c r="B23" i="88"/>
  <c r="B22" i="88"/>
  <c r="B21" i="88"/>
  <c r="B20" i="88"/>
  <c r="A20" i="88"/>
  <c r="C19" i="88"/>
  <c r="D8" i="44" s="1"/>
  <c r="B18" i="88"/>
  <c r="B17" i="88"/>
  <c r="B16" i="88"/>
  <c r="B15" i="88"/>
  <c r="B14" i="88"/>
  <c r="A14" i="88"/>
  <c r="C13" i="88"/>
  <c r="B57" i="88" s="1"/>
  <c r="B65" i="88" s="1"/>
  <c r="K15" i="88" s="1"/>
  <c r="B12" i="88"/>
  <c r="B11" i="88"/>
  <c r="B10" i="88"/>
  <c r="B9" i="88"/>
  <c r="B8" i="88"/>
  <c r="B7" i="88"/>
  <c r="A7" i="88"/>
  <c r="F6" i="88"/>
  <c r="J5" i="88"/>
  <c r="C3" i="88"/>
  <c r="A3" i="88"/>
  <c r="L6" i="88" s="1"/>
  <c r="A3" i="87"/>
  <c r="G10" i="44" l="1"/>
  <c r="I11" i="44"/>
  <c r="D13" i="44"/>
  <c r="I14" i="44"/>
  <c r="H15" i="44"/>
  <c r="E16" i="44"/>
  <c r="J16" i="44"/>
  <c r="I16" i="44"/>
  <c r="H16" i="44"/>
  <c r="B61" i="96"/>
  <c r="F16" i="44"/>
  <c r="D16" i="44"/>
  <c r="C16" i="44"/>
  <c r="J15" i="44"/>
  <c r="B63" i="95"/>
  <c r="B61" i="95"/>
  <c r="F15" i="44"/>
  <c r="E15" i="44"/>
  <c r="D15" i="44"/>
  <c r="C15" i="44"/>
  <c r="J14" i="44"/>
  <c r="B62" i="94"/>
  <c r="G14" i="44"/>
  <c r="B60" i="94"/>
  <c r="E14" i="44"/>
  <c r="B58" i="94"/>
  <c r="C14" i="44"/>
  <c r="J13" i="44"/>
  <c r="I13" i="44"/>
  <c r="B62" i="93"/>
  <c r="G13" i="44"/>
  <c r="B60" i="93"/>
  <c r="E13" i="44"/>
  <c r="C13" i="44"/>
  <c r="J12" i="44"/>
  <c r="I12" i="44"/>
  <c r="B62" i="92"/>
  <c r="G12" i="44"/>
  <c r="B60" i="92"/>
  <c r="E12" i="44"/>
  <c r="B58" i="92"/>
  <c r="C12" i="44"/>
  <c r="J11" i="44"/>
  <c r="B62" i="91"/>
  <c r="G11" i="44"/>
  <c r="B60" i="91"/>
  <c r="E11" i="44"/>
  <c r="B58" i="91"/>
  <c r="C11" i="44"/>
  <c r="C10" i="44"/>
  <c r="B58" i="90"/>
  <c r="E10" i="44"/>
  <c r="B62" i="90"/>
  <c r="B65" i="90" s="1"/>
  <c r="K15" i="90" s="1"/>
  <c r="I10" i="44"/>
  <c r="J10" i="44"/>
  <c r="C9" i="44"/>
  <c r="E9" i="44"/>
  <c r="G9" i="44"/>
  <c r="B62" i="89"/>
  <c r="I9" i="44"/>
  <c r="J9" i="44"/>
  <c r="J8" i="44"/>
  <c r="I8" i="44"/>
  <c r="B62" i="88"/>
  <c r="G8" i="44"/>
  <c r="B60" i="88"/>
  <c r="E8" i="44"/>
  <c r="B58" i="88"/>
  <c r="C8" i="44"/>
  <c r="B65" i="91"/>
  <c r="K15" i="91" s="1"/>
  <c r="B65" i="93"/>
  <c r="K15" i="93" s="1"/>
  <c r="B65" i="89"/>
  <c r="K15" i="89" s="1"/>
  <c r="B53" i="87"/>
  <c r="B52" i="87"/>
  <c r="B51" i="87"/>
  <c r="B50" i="87"/>
  <c r="B48" i="87"/>
  <c r="B47" i="87"/>
  <c r="B46" i="87"/>
  <c r="B45" i="87"/>
  <c r="B44" i="87"/>
  <c r="B42" i="87"/>
  <c r="B41" i="87"/>
  <c r="B40" i="87"/>
  <c r="B39" i="87"/>
  <c r="B38" i="87"/>
  <c r="B36" i="87"/>
  <c r="B35" i="87"/>
  <c r="B34" i="87"/>
  <c r="B33" i="87"/>
  <c r="B32" i="87"/>
  <c r="B30" i="87"/>
  <c r="B29" i="87"/>
  <c r="B28" i="87"/>
  <c r="B27" i="87"/>
  <c r="B21" i="87"/>
  <c r="B25" i="87"/>
  <c r="B24" i="87"/>
  <c r="B23" i="87"/>
  <c r="B22" i="87"/>
  <c r="B20" i="87"/>
  <c r="B18" i="87"/>
  <c r="B17" i="87"/>
  <c r="B16" i="87"/>
  <c r="B15" i="87"/>
  <c r="B14" i="87"/>
  <c r="B12" i="87"/>
  <c r="B11" i="87"/>
  <c r="B10" i="87"/>
  <c r="B9" i="87"/>
  <c r="B8" i="87"/>
  <c r="B7" i="87"/>
  <c r="A7" i="87" l="1"/>
  <c r="C43" i="87" l="1"/>
  <c r="K16" i="44" l="1"/>
  <c r="L16" i="44" s="1"/>
  <c r="K14" i="44"/>
  <c r="L14" i="44" s="1"/>
  <c r="K13" i="44"/>
  <c r="L13" i="44" s="1"/>
  <c r="K11" i="44"/>
  <c r="L11" i="44" s="1"/>
  <c r="K10" i="44"/>
  <c r="L10" i="44" s="1"/>
  <c r="K8" i="44"/>
  <c r="L8" i="44" s="1"/>
  <c r="K9" i="44"/>
  <c r="L9" i="44" s="1"/>
  <c r="K12" i="44"/>
  <c r="L12" i="44" s="1"/>
  <c r="K15" i="44"/>
  <c r="L15" i="44" s="1"/>
  <c r="J6" i="44"/>
  <c r="I6" i="44"/>
  <c r="H6" i="44"/>
  <c r="G6" i="44"/>
  <c r="F6" i="44"/>
  <c r="E6" i="44"/>
  <c r="D6" i="44"/>
  <c r="C6" i="44"/>
  <c r="C2" i="44"/>
  <c r="B3" i="87" l="1"/>
  <c r="F4" i="87" s="1"/>
  <c r="C54" i="87"/>
  <c r="A50" i="87"/>
  <c r="A44" i="87"/>
  <c r="C49" i="87"/>
  <c r="C37" i="87"/>
  <c r="H7" i="44"/>
  <c r="H17" i="44" s="1"/>
  <c r="H18" i="44" s="1"/>
  <c r="A38" i="87"/>
  <c r="A32" i="87"/>
  <c r="C31" i="87"/>
  <c r="A27" i="87"/>
  <c r="C26" i="87"/>
  <c r="C19" i="87"/>
  <c r="D7" i="44" s="1"/>
  <c r="D17" i="44" s="1"/>
  <c r="D18" i="44" s="1"/>
  <c r="A20" i="87"/>
  <c r="C13" i="87"/>
  <c r="B58" i="87" l="1"/>
  <c r="B63" i="87"/>
  <c r="I7" i="44"/>
  <c r="I17" i="44" s="1"/>
  <c r="I18" i="44" s="1"/>
  <c r="B64" i="87"/>
  <c r="J7" i="44"/>
  <c r="J17" i="44" s="1"/>
  <c r="J18" i="44" s="1"/>
  <c r="B62" i="87"/>
  <c r="B60" i="87"/>
  <c r="F7" i="44"/>
  <c r="F17" i="44" s="1"/>
  <c r="F18" i="44" s="1"/>
  <c r="B61" i="87"/>
  <c r="G7" i="44"/>
  <c r="G17" i="44" s="1"/>
  <c r="G18" i="44" s="1"/>
  <c r="B59" i="87"/>
  <c r="E7" i="44"/>
  <c r="E17" i="44" s="1"/>
  <c r="E18" i="44" s="1"/>
  <c r="B57" i="87"/>
  <c r="B65" i="87" s="1"/>
  <c r="C7" i="44"/>
  <c r="K15" i="87" l="1"/>
  <c r="K7" i="44"/>
  <c r="L7" i="44" s="1"/>
  <c r="C17" i="44"/>
  <c r="C18" i="44" s="1"/>
  <c r="A14" i="87"/>
  <c r="K17" i="44" l="1"/>
  <c r="C27" i="44"/>
  <c r="C25" i="44"/>
  <c r="C23" i="44"/>
  <c r="C26" i="44"/>
  <c r="A1" i="2"/>
  <c r="T5" i="44"/>
  <c r="O5" i="44"/>
  <c r="S4" i="44"/>
  <c r="F6" i="87"/>
  <c r="J5" i="87"/>
  <c r="C3" i="87"/>
  <c r="L6" i="87"/>
  <c r="K18" i="44" l="1"/>
  <c r="L17" i="44"/>
  <c r="A1" i="95"/>
  <c r="A1" i="92"/>
  <c r="A1" i="88"/>
  <c r="A1" i="96"/>
  <c r="A1" i="93"/>
  <c r="A1" i="89"/>
  <c r="A1" i="94"/>
  <c r="A1" i="90"/>
  <c r="A1" i="91"/>
  <c r="AA8" i="44"/>
  <c r="A1" i="87"/>
  <c r="N3" i="44"/>
  <c r="B3" i="44" l="1"/>
  <c r="K3" i="44"/>
  <c r="B16" i="44"/>
  <c r="B15" i="44"/>
  <c r="B14" i="44"/>
  <c r="B13" i="44"/>
  <c r="B12" i="44"/>
  <c r="B11" i="44"/>
  <c r="B10" i="44"/>
  <c r="B9" i="44"/>
  <c r="B8" i="44"/>
  <c r="B7" i="44"/>
</calcChain>
</file>

<file path=xl/sharedStrings.xml><?xml version="1.0" encoding="utf-8"?>
<sst xmlns="http://schemas.openxmlformats.org/spreadsheetml/2006/main" count="468" uniqueCount="105">
  <si>
    <t>Овладение универсальными учебными познавательными действиями</t>
  </si>
  <si>
    <t>Овладение универсальными учебными коммуникативными действиями</t>
  </si>
  <si>
    <t>Овладение универсальными учебными регулятивными действиями</t>
  </si>
  <si>
    <t>Балл</t>
  </si>
  <si>
    <t>Дата заполнения</t>
  </si>
  <si>
    <t>Класс</t>
  </si>
  <si>
    <t>№</t>
  </si>
  <si>
    <t>ФИ учащегося</t>
  </si>
  <si>
    <t>Качество проявляется ситуативно, но чаще да, чем нет.</t>
  </si>
  <si>
    <t>Качество проявляется иногда, чаще нет, чем да.</t>
  </si>
  <si>
    <t>Качество проявляется редко, чаще случайно.</t>
  </si>
  <si>
    <t>Качество не проявляется.</t>
  </si>
  <si>
    <t>Показатели/качества</t>
  </si>
  <si>
    <t>Шкала оценивания:</t>
  </si>
  <si>
    <t>класса</t>
  </si>
  <si>
    <t>Учебный год</t>
  </si>
  <si>
    <t>Средний балл</t>
  </si>
  <si>
    <t xml:space="preserve"> </t>
  </si>
  <si>
    <t>Общий средний балл</t>
  </si>
  <si>
    <t>ученик(ца)</t>
  </si>
  <si>
    <t>Здесь можно корректировать название мониторинга, 
формулировки результатов/действий/показателей</t>
  </si>
  <si>
    <t>Направление воспитательной деятельности</t>
  </si>
  <si>
    <t>Гражданское воспитание</t>
  </si>
  <si>
    <t>Духовно-нравственное воспитание</t>
  </si>
  <si>
    <t>Трудовое воспитание</t>
  </si>
  <si>
    <t>Экологическое воспитание</t>
  </si>
  <si>
    <t>Ценность научного познания</t>
  </si>
  <si>
    <t>Средний балл по направлению "Гражданское воспитание"</t>
  </si>
  <si>
    <t>Патриотическое воспитание</t>
  </si>
  <si>
    <t>Средний балл по направлению "Патриотическое воспитание"</t>
  </si>
  <si>
    <t>Средний балл по направлению "Духовно-нравственное воспитание"</t>
  </si>
  <si>
    <t>Средний балл по направлению "Эстетическое воспитание"</t>
  </si>
  <si>
    <t>Средний балл по направлению "Физическое воспитание"</t>
  </si>
  <si>
    <t>Физическое воспитание, формирование культуры здоровья и эмоционального благополучия (далее - Физическое воспитание)</t>
  </si>
  <si>
    <t>Средний балл по направлению "Трудовое воспитание"</t>
  </si>
  <si>
    <t>Средний балл по направлению "Ценность научного познания"</t>
  </si>
  <si>
    <t>Духовно-нравственное</t>
  </si>
  <si>
    <t>Эстетическое</t>
  </si>
  <si>
    <t xml:space="preserve">Гражданское </t>
  </si>
  <si>
    <t xml:space="preserve">Патриотическое </t>
  </si>
  <si>
    <t>Физическое</t>
  </si>
  <si>
    <t>Трудовое</t>
  </si>
  <si>
    <t>Экологическое</t>
  </si>
  <si>
    <t>Общий средний балл  -</t>
  </si>
  <si>
    <t>Средний балл по направлению "Экологическое воспитание"</t>
  </si>
  <si>
    <t>Мониторинг личностных результатов обучающихся (ООО)</t>
  </si>
  <si>
    <t xml:space="preserve">Средний балл по классу </t>
  </si>
  <si>
    <r>
      <rPr>
        <b/>
        <sz val="11"/>
        <color theme="1"/>
        <rFont val="Times New Roman"/>
        <family val="1"/>
        <charset val="204"/>
      </rPr>
      <t>Определение уровня сформированности результата:</t>
    </r>
    <r>
      <rPr>
        <sz val="11"/>
        <color theme="1"/>
        <rFont val="Times New Roman"/>
        <family val="1"/>
        <charset val="204"/>
      </rPr>
      <t xml:space="preserve">
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  </r>
  </si>
  <si>
    <t>Определение уровня сформированности результата:</t>
  </si>
  <si>
    <t>Качество сформировано, проявляется в любой соответствующей ситуации без напоминания и помощи.</t>
  </si>
  <si>
    <t xml:space="preserve">Качество проявляется практически постоянно, иногда требуется напоминание и помощь. </t>
  </si>
  <si>
    <t>Качество сформировано                       
Качество проявляется постоянно       
Качество проявляется ситуативно      
Качество проявляется иногда
Качество проявляется редко
Качество не проявляется</t>
  </si>
  <si>
    <t>5
4
3
2
1
0</t>
  </si>
  <si>
    <t>Эстетическое воспитание</t>
  </si>
  <si>
    <t>Уважаемый классный руководитель! 
С целью определения уровня сформированности личностных результатов обучающихся просим Вас на основании наблюдения за учащимся в различных ситуациях оценить наличие или отсутствие у него  того или иного показателя/качества по следующей шкале:</t>
  </si>
  <si>
    <t>Уровень</t>
  </si>
  <si>
    <t>0 - 1,2 б. - критический уровень (менее 25%)
1,3 - 2 б. - уровень ниже среднего (25 - 40%)
2,1 - 3,2 б. - средний уровень (41 - 65%)
3,3 - 4,4 б. - повышенный уровень (66 - 89%)
4,5 - 5 б. - высокий уровень (90-100%)</t>
  </si>
  <si>
    <t>Критический уровень</t>
  </si>
  <si>
    <t>Уровень ниже среднего</t>
  </si>
  <si>
    <t>Средний</t>
  </si>
  <si>
    <t>Повышенный</t>
  </si>
  <si>
    <t>Высокий</t>
  </si>
  <si>
    <t xml:space="preserve">Уровень сфомированности результатов по направлениям 
воспитательной деятельности </t>
  </si>
  <si>
    <t>Количество обучающихся по уровням сформированности результата</t>
  </si>
  <si>
    <t>Мониторинг личностных результатов</t>
  </si>
  <si>
    <t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t>
  </si>
  <si>
    <t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t>
  </si>
  <si>
    <t xml:space="preserve">Проявляет уважение к государственным символам России, праздникам. </t>
  </si>
  <si>
    <t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t>
  </si>
  <si>
    <t>Выражает неприятие любой дискриминации граждан, проявлений экстремизма, терроризма, коррупции в обществе.</t>
  </si>
  <si>
    <t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t>
  </si>
  <si>
    <t>Сознаёт свою национальную, этническую принадлежность, любит свой народ, его традиции, культуру.</t>
  </si>
  <si>
    <t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t>
  </si>
  <si>
    <t>Проявляет интерес к познанию родного языка, истории и культуры своего края, своего народа, других народов России.</t>
  </si>
  <si>
    <t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t>
  </si>
  <si>
    <t>Принимает участие в мероприятиях патриотической направленности.</t>
  </si>
  <si>
    <t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t>
  </si>
  <si>
    <t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t>
  </si>
  <si>
    <t>Выражает неприятие антигуманных и асоциальных поступков, поведения, противоречащих традиционным в России духовно-нравственным нормам и ценностям.</t>
  </si>
  <si>
    <t>Проявляет интерес к чтению, к родному языку, русскому языку и литературе как части духовной культуры своего народа, российского общества.</t>
  </si>
  <si>
    <t>Выражает понимание ценности отечественного и мирового искусства, народных традиций и народного творчества в искусстве.</t>
  </si>
  <si>
    <t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t>
  </si>
  <si>
    <t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t>
  </si>
  <si>
    <t>Ориентирован на самовыражение в разных видах искусства, в художественном творчестве.</t>
  </si>
  <si>
    <t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t>
  </si>
  <si>
    <t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t>
  </si>
  <si>
    <t>Умеет осознавать физическое и эмоциональное состояние (своё и других людей), стремится управлять собственным эмоциональным состоянием.</t>
  </si>
  <si>
    <t>Способен адаптироваться к меняющимся социальным, информационным   и природным условиям, стрессовым ситуациям.</t>
  </si>
  <si>
    <t>Уважает труд, результаты своего труда, труда других людей.</t>
  </si>
  <si>
    <t>Проявляет интерес к практическому изучению профессий и труда различного рода, в том числе на основе применения предметных знаний.</t>
  </si>
  <si>
    <t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t>
  </si>
  <si>
    <t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t>
  </si>
  <si>
    <t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t>
  </si>
  <si>
    <t>Понимает значение и глобальный характер экологических проблем, путей их решения, значение экологической культуры человека, общества.</t>
  </si>
  <si>
    <t>Выражает активное неприятие действий, приносящих вред природе.</t>
  </si>
  <si>
    <t>Сознаёт свою ответственность как гражданина и потребителя в условиях взаимосвязи природной, технологической и социальной сред.</t>
  </si>
  <si>
    <t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t>
  </si>
  <si>
    <t>Участвует в   практической   деятельности   экологической, природоохранной направленности.</t>
  </si>
  <si>
    <t>Выражает познавательные интересы в разных предметных областях с учётом индивидуальных интересов, способностей, достижений.</t>
  </si>
  <si>
    <t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t>
  </si>
  <si>
    <t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t>
  </si>
  <si>
    <t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t>
  </si>
  <si>
    <t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t>
  </si>
  <si>
    <t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t>
  </si>
  <si>
    <t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</si>
</sst>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General;\ General;"/>
    <numFmt numFmtId="165" formatCode="dd/mm/yyyy;\ General;General;"/>
    <numFmt numFmtId="166" formatCode="0.0"/>
    <numFmt numFmtId="167" formatCode="dd/mm/yyyy;General;General"/>
    <numFmt numFmtId="168" formatCode="General;General"/>
  </numFmts>
  <fonts count="29" x14ac:knownFonts="1"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rgb="FF0070C0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0.5"/>
      <color rgb="FF002060"/>
      <name val="Times New Roman"/>
      <family val="1"/>
      <charset val="204"/>
    </font>
    <font>
      <sz val="14"/>
      <color rgb="FFC00000"/>
      <name val="Times New Roman"/>
      <family val="2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206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7">
    <xf numFmtId="0" fontId="0" fillId="0" borderId="0" xfId="0"/>
    <xf numFmtId="0" fontId="3" fillId="0" borderId="0" xfId="0" applyFont="1" applyAlignment="1" applyProtection="1">
      <alignment horizontal="center"/>
    </xf>
    <xf numFmtId="0" fontId="3" fillId="2" borderId="2" xfId="0" applyFont="1" applyFill="1" applyBorder="1" applyAlignment="1" applyProtection="1">
      <alignment horizontal="center"/>
      <protection locked="0"/>
    </xf>
    <xf numFmtId="0" fontId="3" fillId="3" borderId="1" xfId="0" applyFont="1" applyFill="1" applyBorder="1" applyAlignment="1" applyProtection="1">
      <alignment horizontal="left"/>
      <protection locked="0"/>
    </xf>
    <xf numFmtId="0" fontId="10" fillId="0" borderId="0" xfId="0" applyFont="1" applyFill="1" applyAlignment="1" applyProtection="1">
      <alignment vertical="top" wrapText="1"/>
    </xf>
    <xf numFmtId="0" fontId="0" fillId="0" borderId="0" xfId="0" applyProtection="1"/>
    <xf numFmtId="0" fontId="6" fillId="0" borderId="0" xfId="0" applyFont="1" applyAlignment="1" applyProtection="1">
      <alignment horizontal="center" vertical="top"/>
    </xf>
    <xf numFmtId="165" fontId="12" fillId="3" borderId="2" xfId="0" applyNumberFormat="1" applyFont="1" applyFill="1" applyBorder="1" applyAlignment="1" applyProtection="1">
      <alignment horizontal="center" vertical="center"/>
    </xf>
    <xf numFmtId="164" fontId="14" fillId="0" borderId="0" xfId="0" applyNumberFormat="1" applyFont="1" applyFill="1" applyBorder="1" applyAlignment="1" applyProtection="1">
      <alignment vertical="center"/>
    </xf>
    <xf numFmtId="165" fontId="16" fillId="0" borderId="0" xfId="0" applyNumberFormat="1" applyFont="1" applyFill="1" applyBorder="1" applyAlignment="1" applyProtection="1">
      <alignment horizontal="center" vertical="top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4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15" fillId="0" borderId="0" xfId="0" applyFont="1" applyAlignment="1" applyProtection="1">
      <alignment vertical="top" wrapText="1"/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5" fillId="0" borderId="0" xfId="0" applyFont="1" applyAlignment="1" applyProtection="1">
      <alignment vertical="top"/>
      <protection locked="0"/>
    </xf>
    <xf numFmtId="0" fontId="13" fillId="0" borderId="0" xfId="0" applyFont="1" applyAlignment="1" applyProtection="1">
      <alignment horizontal="center" vertical="top"/>
      <protection locked="0"/>
    </xf>
    <xf numFmtId="0" fontId="15" fillId="0" borderId="0" xfId="0" applyFont="1" applyBorder="1" applyAlignment="1" applyProtection="1">
      <alignment vertical="top"/>
      <protection locked="0"/>
    </xf>
    <xf numFmtId="0" fontId="13" fillId="0" borderId="0" xfId="0" applyFont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/>
      <protection locked="0"/>
    </xf>
    <xf numFmtId="164" fontId="14" fillId="0" borderId="0" xfId="0" applyNumberFormat="1" applyFont="1" applyFill="1" applyBorder="1" applyAlignment="1" applyProtection="1">
      <alignment horizontal="center" vertical="top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vertical="top"/>
    </xf>
    <xf numFmtId="0" fontId="4" fillId="0" borderId="0" xfId="0" applyFont="1" applyFill="1" applyAlignment="1" applyProtection="1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right"/>
    </xf>
    <xf numFmtId="0" fontId="5" fillId="0" borderId="0" xfId="0" applyFont="1" applyAlignment="1" applyProtection="1">
      <alignment horizontal="center"/>
    </xf>
    <xf numFmtId="0" fontId="6" fillId="0" borderId="0" xfId="0" applyFont="1" applyAlignment="1" applyProtection="1">
      <alignment vertical="top"/>
    </xf>
    <xf numFmtId="0" fontId="7" fillId="0" borderId="0" xfId="0" applyFont="1" applyAlignment="1" applyProtection="1">
      <alignment horizontal="left"/>
    </xf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0" fontId="3" fillId="3" borderId="1" xfId="0" applyFont="1" applyFill="1" applyBorder="1" applyAlignment="1" applyProtection="1">
      <alignment horizontal="center"/>
    </xf>
    <xf numFmtId="0" fontId="0" fillId="0" borderId="0" xfId="0" applyFill="1" applyProtection="1"/>
    <xf numFmtId="0" fontId="9" fillId="0" borderId="0" xfId="0" applyFont="1" applyAlignment="1" applyProtection="1">
      <alignment horizontal="center"/>
    </xf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horizontal="left"/>
    </xf>
    <xf numFmtId="0" fontId="15" fillId="0" borderId="0" xfId="0" applyFont="1" applyAlignment="1" applyProtection="1">
      <alignment vertical="top"/>
    </xf>
    <xf numFmtId="0" fontId="13" fillId="0" borderId="0" xfId="0" applyFont="1" applyAlignment="1" applyProtection="1">
      <alignment horizontal="center" vertical="top"/>
    </xf>
    <xf numFmtId="0" fontId="15" fillId="0" borderId="0" xfId="0" applyFont="1" applyBorder="1" applyAlignment="1" applyProtection="1">
      <alignment vertical="top"/>
    </xf>
    <xf numFmtId="0" fontId="13" fillId="0" borderId="0" xfId="0" applyFont="1" applyBorder="1" applyAlignment="1" applyProtection="1">
      <alignment horizontal="center" vertical="top"/>
    </xf>
    <xf numFmtId="166" fontId="0" fillId="0" borderId="0" xfId="0" applyNumberFormat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21" fillId="0" borderId="1" xfId="0" applyFont="1" applyBorder="1" applyAlignment="1" applyProtection="1">
      <alignment vertical="top" wrapText="1"/>
    </xf>
    <xf numFmtId="0" fontId="15" fillId="0" borderId="0" xfId="0" applyFont="1" applyAlignment="1" applyProtection="1">
      <alignment vertical="top" wrapText="1"/>
    </xf>
    <xf numFmtId="0" fontId="13" fillId="0" borderId="0" xfId="0" applyFont="1" applyAlignment="1" applyProtection="1">
      <alignment vertical="top" wrapText="1"/>
    </xf>
    <xf numFmtId="166" fontId="11" fillId="0" borderId="0" xfId="0" applyNumberFormat="1" applyFont="1" applyAlignment="1" applyProtection="1">
      <alignment horizontal="left"/>
    </xf>
    <xf numFmtId="0" fontId="15" fillId="0" borderId="0" xfId="0" applyFont="1" applyFill="1" applyBorder="1" applyAlignment="1" applyProtection="1">
      <alignment wrapText="1"/>
    </xf>
    <xf numFmtId="0" fontId="13" fillId="0" borderId="0" xfId="0" applyFont="1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/>
    <xf numFmtId="0" fontId="1" fillId="0" borderId="0" xfId="0" applyFont="1" applyAlignment="1" applyProtection="1"/>
    <xf numFmtId="0" fontId="13" fillId="0" borderId="0" xfId="0" applyFont="1" applyAlignment="1" applyProtection="1"/>
    <xf numFmtId="0" fontId="1" fillId="0" borderId="0" xfId="0" applyFont="1" applyAlignment="1" applyProtection="1">
      <alignment horizontal="right"/>
    </xf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vertical="top" wrapText="1"/>
    </xf>
    <xf numFmtId="164" fontId="0" fillId="3" borderId="2" xfId="0" applyNumberFormat="1" applyFill="1" applyBorder="1" applyAlignment="1" applyProtection="1">
      <alignment horizontal="center" vertical="top"/>
    </xf>
    <xf numFmtId="0" fontId="10" fillId="0" borderId="0" xfId="0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left"/>
    </xf>
    <xf numFmtId="164" fontId="19" fillId="0" borderId="0" xfId="0" applyNumberFormat="1" applyFont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0" fontId="10" fillId="0" borderId="2" xfId="0" applyFont="1" applyBorder="1" applyAlignment="1" applyProtection="1">
      <alignment horizontal="center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vertical="top" wrapText="1"/>
    </xf>
    <xf numFmtId="0" fontId="11" fillId="0" borderId="0" xfId="0" applyFont="1" applyAlignment="1" applyProtection="1"/>
    <xf numFmtId="0" fontId="3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vertical="top"/>
    </xf>
    <xf numFmtId="0" fontId="15" fillId="0" borderId="0" xfId="0" applyFont="1" applyBorder="1" applyAlignment="1" applyProtection="1">
      <alignment vertical="top" wrapText="1"/>
    </xf>
    <xf numFmtId="0" fontId="0" fillId="0" borderId="0" xfId="0" applyBorder="1" applyProtection="1"/>
    <xf numFmtId="0" fontId="1" fillId="0" borderId="0" xfId="0" applyFont="1" applyAlignment="1" applyProtection="1">
      <alignment vertical="top"/>
    </xf>
    <xf numFmtId="164" fontId="3" fillId="4" borderId="2" xfId="0" applyNumberFormat="1" applyFont="1" applyFill="1" applyBorder="1" applyAlignment="1" applyProtection="1">
      <alignment horizontal="center" vertical="center"/>
    </xf>
    <xf numFmtId="0" fontId="21" fillId="0" borderId="9" xfId="0" applyFont="1" applyBorder="1" applyAlignment="1" applyProtection="1">
      <alignment vertical="top" wrapText="1"/>
    </xf>
    <xf numFmtId="165" fontId="10" fillId="0" borderId="2" xfId="0" applyNumberFormat="1" applyFont="1" applyFill="1" applyBorder="1" applyAlignment="1" applyProtection="1">
      <alignment horizontal="center"/>
    </xf>
    <xf numFmtId="0" fontId="6" fillId="0" borderId="0" xfId="0" applyFont="1" applyAlignment="1" applyProtection="1">
      <alignment horizontal="center" vertical="top"/>
    </xf>
    <xf numFmtId="166" fontId="3" fillId="2" borderId="1" xfId="0" applyNumberFormat="1" applyFont="1" applyFill="1" applyBorder="1" applyAlignment="1" applyProtection="1">
      <alignment horizontal="center" vertical="top" wrapText="1"/>
      <protection locked="0"/>
    </xf>
    <xf numFmtId="166" fontId="11" fillId="5" borderId="1" xfId="0" applyNumberFormat="1" applyFont="1" applyFill="1" applyBorder="1" applyAlignment="1" applyProtection="1">
      <alignment horizontal="center" vertical="top" wrapText="1"/>
    </xf>
    <xf numFmtId="0" fontId="3" fillId="2" borderId="1" xfId="0" applyFont="1" applyFill="1" applyBorder="1" applyAlignment="1" applyProtection="1">
      <alignment horizontal="center" vertical="top" wrapText="1"/>
    </xf>
    <xf numFmtId="0" fontId="11" fillId="2" borderId="0" xfId="0" applyFont="1" applyFill="1" applyAlignment="1" applyProtection="1">
      <alignment horizontal="left" vertical="top" wrapText="1"/>
    </xf>
    <xf numFmtId="166" fontId="0" fillId="2" borderId="0" xfId="0" applyNumberFormat="1" applyFill="1" applyAlignment="1" applyProtection="1">
      <alignment horizontal="left" vertical="top"/>
    </xf>
    <xf numFmtId="0" fontId="19" fillId="0" borderId="0" xfId="0" applyFont="1" applyFill="1" applyAlignment="1" applyProtection="1"/>
    <xf numFmtId="0" fontId="19" fillId="0" borderId="0" xfId="0" applyFont="1" applyFill="1" applyAlignment="1" applyProtection="1">
      <alignment horizontal="right"/>
    </xf>
    <xf numFmtId="0" fontId="6" fillId="0" borderId="0" xfId="0" applyFont="1" applyFill="1" applyAlignment="1" applyProtection="1">
      <alignment horizontal="center" vertical="top"/>
    </xf>
    <xf numFmtId="166" fontId="0" fillId="0" borderId="0" xfId="0" applyNumberFormat="1" applyFill="1" applyProtection="1"/>
    <xf numFmtId="166" fontId="11" fillId="0" borderId="0" xfId="0" applyNumberFormat="1" applyFont="1" applyAlignment="1" applyProtection="1">
      <alignment horizontal="center" vertical="center"/>
    </xf>
    <xf numFmtId="0" fontId="11" fillId="0" borderId="1" xfId="0" applyFont="1" applyBorder="1" applyAlignment="1" applyProtection="1">
      <alignment horizontal="center" vertical="top"/>
    </xf>
    <xf numFmtId="0" fontId="3" fillId="0" borderId="1" xfId="0" applyFont="1" applyBorder="1" applyAlignment="1" applyProtection="1">
      <alignment vertical="top"/>
    </xf>
    <xf numFmtId="0" fontId="3" fillId="0" borderId="1" xfId="0" applyFont="1" applyBorder="1" applyAlignment="1" applyProtection="1">
      <alignment horizontal="right" vertical="top"/>
    </xf>
    <xf numFmtId="0" fontId="0" fillId="0" borderId="1" xfId="0" applyBorder="1" applyAlignment="1" applyProtection="1">
      <alignment vertical="top"/>
    </xf>
    <xf numFmtId="0" fontId="10" fillId="0" borderId="0" xfId="0" applyFont="1" applyFill="1" applyProtection="1"/>
    <xf numFmtId="0" fontId="26" fillId="0" borderId="0" xfId="0" applyFont="1" applyFill="1" applyAlignment="1" applyProtection="1">
      <alignment vertical="top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0" fontId="25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center"/>
    </xf>
    <xf numFmtId="168" fontId="7" fillId="0" borderId="4" xfId="0" applyNumberFormat="1" applyFont="1" applyFill="1" applyBorder="1" applyAlignment="1" applyProtection="1">
      <alignment horizontal="left" vertical="center"/>
    </xf>
    <xf numFmtId="167" fontId="3" fillId="0" borderId="0" xfId="0" applyNumberFormat="1" applyFont="1" applyFill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 vertical="top"/>
    </xf>
    <xf numFmtId="1" fontId="0" fillId="0" borderId="0" xfId="0" applyNumberFormat="1" applyFill="1" applyProtection="1"/>
    <xf numFmtId="1" fontId="1" fillId="0" borderId="0" xfId="0" applyNumberFormat="1" applyFont="1" applyAlignment="1">
      <alignment vertical="center"/>
    </xf>
    <xf numFmtId="0" fontId="7" fillId="0" borderId="7" xfId="0" applyFont="1" applyFill="1" applyBorder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top" wrapText="1"/>
    </xf>
    <xf numFmtId="0" fontId="7" fillId="3" borderId="7" xfId="0" applyFont="1" applyFill="1" applyBorder="1" applyAlignment="1" applyProtection="1">
      <alignment horizontal="center" vertical="top" wrapText="1"/>
    </xf>
    <xf numFmtId="0" fontId="7" fillId="2" borderId="1" xfId="0" applyFont="1" applyFill="1" applyBorder="1" applyAlignment="1" applyProtection="1">
      <alignment horizontal="center" vertical="top"/>
    </xf>
    <xf numFmtId="0" fontId="7" fillId="2" borderId="1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0" fontId="25" fillId="0" borderId="0" xfId="0" applyFont="1" applyFill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center" wrapText="1"/>
    </xf>
    <xf numFmtId="0" fontId="3" fillId="0" borderId="0" xfId="0" applyFont="1" applyAlignment="1" applyProtection="1">
      <alignment horizontal="center" wrapText="1"/>
    </xf>
    <xf numFmtId="0" fontId="0" fillId="0" borderId="0" xfId="0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left"/>
      <protection locked="0"/>
    </xf>
    <xf numFmtId="0" fontId="6" fillId="0" borderId="0" xfId="0" applyFont="1" applyAlignment="1" applyProtection="1">
      <alignment horizontal="center" vertical="top"/>
    </xf>
    <xf numFmtId="0" fontId="20" fillId="2" borderId="2" xfId="0" applyFont="1" applyFill="1" applyBorder="1" applyAlignment="1" applyProtection="1">
      <alignment horizontal="center"/>
      <protection locked="0"/>
    </xf>
    <xf numFmtId="14" fontId="3" fillId="2" borderId="2" xfId="0" applyNumberFormat="1" applyFont="1" applyFill="1" applyBorder="1" applyAlignment="1" applyProtection="1">
      <alignment horizontal="center"/>
      <protection locked="0"/>
    </xf>
    <xf numFmtId="164" fontId="0" fillId="0" borderId="0" xfId="0" applyNumberFormat="1" applyFill="1" applyAlignment="1" applyProtection="1">
      <alignment horizontal="right"/>
    </xf>
    <xf numFmtId="0" fontId="7" fillId="3" borderId="1" xfId="0" applyFont="1" applyFill="1" applyBorder="1" applyAlignment="1" applyProtection="1">
      <alignment horizontal="center"/>
    </xf>
    <xf numFmtId="166" fontId="1" fillId="0" borderId="1" xfId="0" applyNumberFormat="1" applyFont="1" applyFill="1" applyBorder="1" applyAlignment="1" applyProtection="1">
      <alignment horizontal="center" vertical="center"/>
    </xf>
    <xf numFmtId="2" fontId="1" fillId="3" borderId="1" xfId="0" applyNumberFormat="1" applyFont="1" applyFill="1" applyBorder="1" applyAlignment="1" applyProtection="1">
      <alignment horizontal="center" vertical="center"/>
    </xf>
    <xf numFmtId="166" fontId="19" fillId="3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17" fillId="0" borderId="0" xfId="0" applyFont="1" applyFill="1" applyBorder="1" applyAlignment="1" applyProtection="1">
      <alignment horizontal="center" vertical="top" wrapText="1"/>
    </xf>
    <xf numFmtId="0" fontId="4" fillId="0" borderId="0" xfId="0" applyFont="1" applyFill="1" applyAlignment="1" applyProtection="1">
      <alignment horizontal="center"/>
    </xf>
    <xf numFmtId="0" fontId="2" fillId="0" borderId="7" xfId="0" applyFont="1" applyBorder="1" applyAlignment="1" applyProtection="1">
      <alignment horizontal="center" vertical="top" wrapText="1"/>
      <protection locked="0"/>
    </xf>
    <xf numFmtId="0" fontId="2" fillId="0" borderId="8" xfId="0" applyFont="1" applyBorder="1" applyAlignment="1" applyProtection="1">
      <alignment horizontal="center" vertical="top" wrapText="1"/>
      <protection locked="0"/>
    </xf>
    <xf numFmtId="0" fontId="2" fillId="0" borderId="9" xfId="0" applyFont="1" applyBorder="1" applyAlignment="1" applyProtection="1">
      <alignment horizontal="center" vertical="top" wrapText="1"/>
      <protection locked="0"/>
    </xf>
    <xf numFmtId="0" fontId="11" fillId="0" borderId="1" xfId="0" applyFont="1" applyBorder="1" applyAlignment="1" applyProtection="1">
      <alignment horizontal="center" vertical="top"/>
    </xf>
    <xf numFmtId="0" fontId="3" fillId="0" borderId="0" xfId="0" applyFont="1" applyBorder="1" applyAlignment="1" applyProtection="1">
      <alignment horizontal="center" vertical="top" wrapText="1"/>
    </xf>
    <xf numFmtId="0" fontId="3" fillId="0" borderId="4" xfId="0" applyFont="1" applyBorder="1" applyAlignment="1" applyProtection="1">
      <alignment horizontal="left" vertical="top" wrapText="1"/>
    </xf>
    <xf numFmtId="0" fontId="3" fillId="0" borderId="3" xfId="0" applyFont="1" applyBorder="1" applyAlignment="1" applyProtection="1">
      <alignment horizontal="left" vertical="top" wrapText="1"/>
    </xf>
    <xf numFmtId="0" fontId="3" fillId="0" borderId="5" xfId="0" applyFont="1" applyBorder="1" applyAlignment="1" applyProtection="1">
      <alignment horizontal="left" vertical="top" wrapText="1"/>
    </xf>
    <xf numFmtId="0" fontId="3" fillId="0" borderId="1" xfId="0" applyFont="1" applyBorder="1" applyAlignment="1" applyProtection="1">
      <alignment horizontal="left" vertical="top"/>
    </xf>
    <xf numFmtId="0" fontId="8" fillId="0" borderId="0" xfId="0" applyFont="1" applyAlignment="1" applyProtection="1">
      <alignment horizontal="center"/>
    </xf>
    <xf numFmtId="0" fontId="3" fillId="0" borderId="1" xfId="0" applyFont="1" applyBorder="1" applyAlignment="1" applyProtection="1">
      <alignment horizontal="left" vertical="top" wrapText="1"/>
    </xf>
    <xf numFmtId="0" fontId="3" fillId="0" borderId="0" xfId="0" applyFont="1" applyAlignment="1" applyProtection="1">
      <alignment horizontal="center" wrapText="1"/>
    </xf>
    <xf numFmtId="0" fontId="27" fillId="0" borderId="0" xfId="0" applyFont="1" applyFill="1" applyAlignment="1" applyProtection="1">
      <alignment horizontal="left" vertical="top" wrapText="1"/>
    </xf>
    <xf numFmtId="0" fontId="27" fillId="0" borderId="0" xfId="0" applyFont="1" applyFill="1" applyAlignment="1" applyProtection="1">
      <alignment horizontal="center" vertical="top" wrapText="1"/>
    </xf>
    <xf numFmtId="0" fontId="10" fillId="0" borderId="2" xfId="0" applyFont="1" applyFill="1" applyBorder="1" applyAlignment="1" applyProtection="1">
      <alignment horizontal="center"/>
    </xf>
    <xf numFmtId="0" fontId="6" fillId="0" borderId="6" xfId="0" applyFont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167" fontId="3" fillId="0" borderId="2" xfId="0" applyNumberFormat="1" applyFont="1" applyFill="1" applyBorder="1" applyAlignment="1" applyProtection="1">
      <alignment horizontal="center"/>
    </xf>
    <xf numFmtId="0" fontId="11" fillId="0" borderId="0" xfId="0" applyFont="1" applyAlignment="1" applyProtection="1">
      <alignment horizontal="center" vertical="top"/>
    </xf>
    <xf numFmtId="0" fontId="24" fillId="0" borderId="7" xfId="0" applyFont="1" applyBorder="1" applyAlignment="1" applyProtection="1">
      <alignment horizontal="center" vertical="top" wrapText="1"/>
    </xf>
    <xf numFmtId="0" fontId="24" fillId="0" borderId="8" xfId="0" applyFont="1" applyBorder="1" applyAlignment="1" applyProtection="1">
      <alignment horizontal="center" vertical="top" wrapText="1"/>
    </xf>
    <xf numFmtId="0" fontId="1" fillId="0" borderId="0" xfId="0" applyFont="1" applyFill="1" applyBorder="1" applyAlignment="1" applyProtection="1">
      <alignment horizontal="right" wrapText="1"/>
    </xf>
    <xf numFmtId="0" fontId="1" fillId="0" borderId="0" xfId="0" applyFont="1" applyAlignment="1" applyProtection="1">
      <alignment horizontal="center" vertical="top"/>
    </xf>
    <xf numFmtId="164" fontId="19" fillId="0" borderId="0" xfId="0" applyNumberFormat="1" applyFont="1" applyAlignment="1" applyProtection="1">
      <alignment horizontal="center"/>
    </xf>
    <xf numFmtId="0" fontId="25" fillId="0" borderId="0" xfId="0" applyFont="1" applyFill="1" applyAlignment="1" applyProtection="1">
      <alignment horizontal="center" vertical="top"/>
    </xf>
    <xf numFmtId="0" fontId="24" fillId="0" borderId="1" xfId="0" applyFont="1" applyBorder="1" applyAlignment="1" applyProtection="1">
      <alignment horizontal="center" vertical="top" wrapText="1"/>
    </xf>
    <xf numFmtId="0" fontId="22" fillId="5" borderId="4" xfId="0" applyFont="1" applyFill="1" applyBorder="1" applyAlignment="1" applyProtection="1">
      <alignment horizontal="right" vertical="top" wrapText="1"/>
    </xf>
    <xf numFmtId="0" fontId="21" fillId="5" borderId="5" xfId="0" applyFont="1" applyFill="1" applyBorder="1" applyAlignment="1" applyProtection="1">
      <alignment horizontal="right" vertical="top" wrapText="1"/>
    </xf>
    <xf numFmtId="0" fontId="22" fillId="5" borderId="3" xfId="0" applyFont="1" applyFill="1" applyBorder="1" applyAlignment="1" applyProtection="1">
      <alignment horizontal="right" vertical="top" wrapText="1"/>
    </xf>
    <xf numFmtId="0" fontId="22" fillId="5" borderId="5" xfId="0" applyFont="1" applyFill="1" applyBorder="1" applyAlignment="1" applyProtection="1">
      <alignment horizontal="right" vertical="top" wrapText="1"/>
    </xf>
    <xf numFmtId="0" fontId="24" fillId="0" borderId="9" xfId="0" applyFont="1" applyBorder="1" applyAlignment="1" applyProtection="1">
      <alignment horizontal="center" vertical="top" wrapText="1"/>
    </xf>
    <xf numFmtId="0" fontId="28" fillId="2" borderId="1" xfId="0" applyFont="1" applyFill="1" applyBorder="1" applyAlignment="1" applyProtection="1">
      <alignment horizontal="right" vertical="center"/>
    </xf>
    <xf numFmtId="0" fontId="11" fillId="0" borderId="0" xfId="0" applyFont="1" applyAlignment="1" applyProtection="1">
      <alignment horizontal="center"/>
    </xf>
    <xf numFmtId="0" fontId="11" fillId="0" borderId="0" xfId="0" applyFont="1" applyAlignment="1" applyProtection="1">
      <alignment horizontal="center" vertical="top" wrapText="1"/>
    </xf>
    <xf numFmtId="0" fontId="1" fillId="0" borderId="0" xfId="0" applyFont="1" applyFill="1" applyAlignment="1" applyProtection="1">
      <alignment horizontal="center"/>
    </xf>
    <xf numFmtId="0" fontId="23" fillId="3" borderId="1" xfId="0" applyFont="1" applyFill="1" applyBorder="1" applyAlignment="1" applyProtection="1">
      <alignment horizontal="right" vertical="center"/>
    </xf>
    <xf numFmtId="0" fontId="19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left" vertical="top" wrapText="1"/>
    </xf>
  </cellXfs>
  <cellStyles count="1">
    <cellStyle name="Обычный" xfId="0" builtinId="0"/>
  </cellStyles>
  <dxfs count="25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</dxfs>
  <tableStyles count="0" defaultTableStyle="TableStyleMedium2" defaultPivotStyle="PivotStyleLight16"/>
  <colors>
    <mruColors>
      <color rgb="FFA86ED4"/>
      <color rgb="FFFF4343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948-4AD8-A7E3-F0BC74A86150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948-4AD8-A7E3-F0BC74A86150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948-4AD8-A7E3-F0BC74A86150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948-4AD8-A7E3-F0BC74A86150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948-4AD8-A7E3-F0BC74A86150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948-4AD8-A7E3-F0BC74A86150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948-4AD8-A7E3-F0BC74A8615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948-4AD8-A7E3-F0BC74A861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8046984"/>
        <c:axId val="308047376"/>
      </c:barChart>
      <c:catAx>
        <c:axId val="308046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8047376"/>
        <c:crosses val="autoZero"/>
        <c:auto val="1"/>
        <c:lblAlgn val="ctr"/>
        <c:lblOffset val="100"/>
        <c:noMultiLvlLbl val="0"/>
      </c:catAx>
      <c:valAx>
        <c:axId val="308047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80469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16F-49E4-B9D1-06C215AAF33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16F-49E4-B9D1-06C215AAF33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16F-49E4-B9D1-06C215AAF33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16F-49E4-B9D1-06C215AAF33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16F-49E4-B9D1-06C215AAF33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16F-49E4-B9D1-06C215AAF33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16F-49E4-B9D1-06C215AAF33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'10'!$B$57:$B$64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16F-49E4-B9D1-06C215AAF3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348048"/>
        <c:axId val="354445160"/>
      </c:barChart>
      <c:catAx>
        <c:axId val="354348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445160"/>
        <c:crosses val="autoZero"/>
        <c:auto val="1"/>
        <c:lblAlgn val="ctr"/>
        <c:lblOffset val="100"/>
        <c:noMultiLvlLbl val="0"/>
      </c:catAx>
      <c:valAx>
        <c:axId val="354445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4804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951-4276-8370-D3F72D967501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951-4276-8370-D3F72D967501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951-4276-8370-D3F72D96750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951-4276-8370-D3F72D96750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951-4276-8370-D3F72D967501}"/>
              </c:ext>
            </c:extLst>
          </c:dPt>
          <c:dPt>
            <c:idx val="6"/>
            <c:invertIfNegative val="0"/>
            <c:bubble3D val="0"/>
            <c:spPr>
              <a:solidFill>
                <a:srgbClr val="FF434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951-4276-8370-D3F72D967501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951-4276-8370-D3F72D96750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СВОД!$C$6:$J$6</c:f>
              <c:strCache>
                <c:ptCount val="8"/>
                <c:pt idx="0">
                  <c:v>Гражданское воспитание</c:v>
                </c:pt>
                <c:pt idx="1">
                  <c:v>Патриотическое воспитание</c:v>
                </c:pt>
                <c:pt idx="2">
                  <c:v>Духовно-нравственное воспитание</c:v>
                </c:pt>
                <c:pt idx="3">
                  <c:v>Эстетическое воспитание</c:v>
                </c:pt>
                <c:pt idx="4">
                  <c:v>Физическое воспитание, формирование культуры здоровья и эмоционального благополучия (далее - Физическое воспитание)</c:v>
                </c:pt>
                <c:pt idx="5">
                  <c:v>Трудовое воспитание</c:v>
                </c:pt>
                <c:pt idx="6">
                  <c:v>Экологическое воспитание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СВОД!$C$17:$J$17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951-4276-8370-D3F72D9675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925656"/>
        <c:axId val="358926048"/>
      </c:barChart>
      <c:catAx>
        <c:axId val="358925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6048"/>
        <c:crosses val="autoZero"/>
        <c:auto val="1"/>
        <c:lblAlgn val="ctr"/>
        <c:lblOffset val="100"/>
        <c:noMultiLvlLbl val="0"/>
      </c:catAx>
      <c:valAx>
        <c:axId val="358926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5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СВОД!$B$23:$B$27</c:f>
              <c:strCache>
                <c:ptCount val="5"/>
                <c:pt idx="0">
                  <c:v>Критический уровень</c:v>
                </c:pt>
                <c:pt idx="1">
                  <c:v>Уровень ниже среднего</c:v>
                </c:pt>
                <c:pt idx="2">
                  <c:v>Средний</c:v>
                </c:pt>
                <c:pt idx="3">
                  <c:v>Повышенный</c:v>
                </c:pt>
                <c:pt idx="4">
                  <c:v>Высокий</c:v>
                </c:pt>
              </c:strCache>
            </c:strRef>
          </c:cat>
          <c:val>
            <c:numRef>
              <c:f>СВОД!$C$23:$C$27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F7-4BF2-81D3-B16560E95B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8926832"/>
        <c:axId val="359046352"/>
      </c:barChart>
      <c:catAx>
        <c:axId val="358926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9046352"/>
        <c:crosses val="autoZero"/>
        <c:auto val="1"/>
        <c:lblAlgn val="ctr"/>
        <c:lblOffset val="100"/>
        <c:noMultiLvlLbl val="0"/>
      </c:catAx>
      <c:valAx>
        <c:axId val="359046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892683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4B4-4B66-970C-0A29F98D43CD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4B4-4B66-970C-0A29F98D43CD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4B4-4B66-970C-0A29F98D43C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4B4-4B66-970C-0A29F98D43CD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4B4-4B66-970C-0A29F98D43CD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4B4-4B66-970C-0A29F98D43CD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4B4-4B66-970C-0A29F98D43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'2'!$B$57:$B$64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4B4-4B66-970C-0A29F98D4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9865864"/>
        <c:axId val="309867040"/>
      </c:barChart>
      <c:catAx>
        <c:axId val="309865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7040"/>
        <c:crosses val="autoZero"/>
        <c:auto val="1"/>
        <c:lblAlgn val="ctr"/>
        <c:lblOffset val="100"/>
        <c:noMultiLvlLbl val="0"/>
      </c:catAx>
      <c:valAx>
        <c:axId val="309867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586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E04-4058-AC85-09BB5E1C013B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E04-4058-AC85-09BB5E1C013B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E04-4058-AC85-09BB5E1C013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E04-4058-AC85-09BB5E1C013B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E04-4058-AC85-09BB5E1C013B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E04-4058-AC85-09BB5E1C013B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E04-4058-AC85-09BB5E1C013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'3'!$B$57:$B$64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E04-4058-AC85-09BB5E1C01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9868608"/>
        <c:axId val="353960432"/>
      </c:barChart>
      <c:catAx>
        <c:axId val="309868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0432"/>
        <c:crosses val="autoZero"/>
        <c:auto val="1"/>
        <c:lblAlgn val="ctr"/>
        <c:lblOffset val="100"/>
        <c:noMultiLvlLbl val="0"/>
      </c:catAx>
      <c:valAx>
        <c:axId val="353960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09868608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30C-4134-9936-10F3AA706B3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30C-4134-9936-10F3AA706B3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30C-4134-9936-10F3AA706B3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30C-4134-9936-10F3AA706B3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30C-4134-9936-10F3AA706B3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30C-4134-9936-10F3AA706B3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30C-4134-9936-10F3AA706B3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'4'!$B$57:$B$64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30C-4134-9936-10F3AA706B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962000"/>
        <c:axId val="353963176"/>
      </c:barChart>
      <c:catAx>
        <c:axId val="353962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3176"/>
        <c:crosses val="autoZero"/>
        <c:auto val="1"/>
        <c:lblAlgn val="ctr"/>
        <c:lblOffset val="100"/>
        <c:noMultiLvlLbl val="0"/>
      </c:catAx>
      <c:valAx>
        <c:axId val="353963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9620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83B-452C-9734-69107759F992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83B-452C-9734-69107759F992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83B-452C-9734-69107759F992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83B-452C-9734-69107759F99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83B-452C-9734-69107759F992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83B-452C-9734-69107759F992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83B-452C-9734-69107759F99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'5'!$A$57:$A$64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'5'!$B$57:$B$64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83B-452C-9734-69107759F9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95312"/>
        <c:axId val="353795704"/>
      </c:barChart>
      <c:catAx>
        <c:axId val="353795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5704"/>
        <c:crosses val="autoZero"/>
        <c:auto val="1"/>
        <c:lblAlgn val="ctr"/>
        <c:lblOffset val="100"/>
        <c:noMultiLvlLbl val="0"/>
      </c:catAx>
      <c:valAx>
        <c:axId val="353795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531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22F-4AF6-A3EB-C3FE6187C66A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22F-4AF6-A3EB-C3FE6187C66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22F-4AF6-A3EB-C3FE6187C66A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22F-4AF6-A3EB-C3FE6187C66A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22F-4AF6-A3EB-C3FE6187C66A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22F-4AF6-A3EB-C3FE6187C66A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22F-4AF6-A3EB-C3FE6187C66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'6'!$B$57:$B$64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22F-4AF6-A3EB-C3FE6187C6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0408200"/>
        <c:axId val="310409376"/>
      </c:barChart>
      <c:catAx>
        <c:axId val="310408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09376"/>
        <c:crosses val="autoZero"/>
        <c:auto val="1"/>
        <c:lblAlgn val="ctr"/>
        <c:lblOffset val="100"/>
        <c:noMultiLvlLbl val="0"/>
      </c:catAx>
      <c:valAx>
        <c:axId val="3104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0820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914-443A-8D8C-D23738589FB6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914-443A-8D8C-D23738589FB6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914-443A-8D8C-D23738589FB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914-443A-8D8C-D23738589FB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914-443A-8D8C-D23738589FB6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914-443A-8D8C-D23738589FB6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914-443A-8D8C-D23738589FB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'7'!$A$57:$A$64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'7'!$B$57:$B$64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914-443A-8D8C-D23738589F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0462384"/>
        <c:axId val="310463560"/>
      </c:barChart>
      <c:catAx>
        <c:axId val="310462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63560"/>
        <c:crosses val="autoZero"/>
        <c:auto val="1"/>
        <c:lblAlgn val="ctr"/>
        <c:lblOffset val="100"/>
        <c:noMultiLvlLbl val="0"/>
      </c:catAx>
      <c:valAx>
        <c:axId val="310463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1046238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625-49F5-9281-C3AEF694305F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625-49F5-9281-C3AEF694305F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625-49F5-9281-C3AEF694305F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625-49F5-9281-C3AEF694305F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625-49F5-9281-C3AEF694305F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625-49F5-9281-C3AEF694305F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625-49F5-9281-C3AEF694305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'8'!$A$57:$A$64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'8'!$B$57:$B$64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625-49F5-9281-C3AEF69430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794920"/>
        <c:axId val="353794528"/>
      </c:barChart>
      <c:catAx>
        <c:axId val="353794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4528"/>
        <c:crosses val="autoZero"/>
        <c:auto val="1"/>
        <c:lblAlgn val="ctr"/>
        <c:lblOffset val="100"/>
        <c:noMultiLvlLbl val="0"/>
      </c:catAx>
      <c:valAx>
        <c:axId val="353794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3794920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200" b="1"/>
              <a:t>Результат по направлениям воспитания</a:t>
            </a:r>
          </a:p>
        </c:rich>
      </c:tx>
      <c:layout>
        <c:manualLayout>
          <c:xMode val="edge"/>
          <c:yMode val="edge"/>
          <c:x val="0.2039026684164479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C61-480B-AAF2-BA775507B43C}"/>
              </c:ext>
            </c:extLst>
          </c:dPt>
          <c:dPt>
            <c:idx val="2"/>
            <c:invertIfNegative val="0"/>
            <c:bubble3D val="0"/>
            <c:spPr>
              <a:solidFill>
                <a:srgbClr val="FF616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C61-480B-AAF2-BA775507B43C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C61-480B-AAF2-BA775507B43C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C61-480B-AAF2-BA775507B43C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C61-480B-AAF2-BA775507B43C}"/>
              </c:ext>
            </c:extLst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C61-480B-AAF2-BA775507B43C}"/>
              </c:ext>
            </c:extLst>
          </c:dPt>
          <c:dPt>
            <c:idx val="7"/>
            <c:invertIfNegative val="0"/>
            <c:bubble3D val="0"/>
            <c:spPr>
              <a:solidFill>
                <a:srgbClr val="A86ED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C61-480B-AAF2-BA775507B43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'9'!$A$57:$A$64</c:f>
              <c:strCache>
                <c:ptCount val="8"/>
                <c:pt idx="0">
                  <c:v>Гражданское </c:v>
                </c:pt>
                <c:pt idx="1">
                  <c:v>Патриотическое </c:v>
                </c:pt>
                <c:pt idx="2">
                  <c:v>Духовно-нравственное</c:v>
                </c:pt>
                <c:pt idx="3">
                  <c:v>Эстетическое</c:v>
                </c:pt>
                <c:pt idx="4">
                  <c:v>Физическое</c:v>
                </c:pt>
                <c:pt idx="5">
                  <c:v>Трудовое</c:v>
                </c:pt>
                <c:pt idx="6">
                  <c:v>Экологическое</c:v>
                </c:pt>
                <c:pt idx="7">
                  <c:v>Ценность научного познания</c:v>
                </c:pt>
              </c:strCache>
            </c:strRef>
          </c:cat>
          <c:val>
            <c:numRef>
              <c:f>'9'!$B$57:$B$64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C61-480B-AAF2-BA775507B4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4345304"/>
        <c:axId val="354346480"/>
      </c:barChart>
      <c:catAx>
        <c:axId val="354345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46480"/>
        <c:crosses val="autoZero"/>
        <c:auto val="1"/>
        <c:lblAlgn val="ctr"/>
        <c:lblOffset val="100"/>
        <c:noMultiLvlLbl val="0"/>
      </c:catAx>
      <c:valAx>
        <c:axId val="354346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354345304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523</xdr:colOff>
      <xdr:row>8</xdr:row>
      <xdr:rowOff>123180</xdr:rowOff>
    </xdr:from>
    <xdr:to>
      <xdr:col>21</xdr:col>
      <xdr:colOff>596620</xdr:colOff>
      <xdr:row>28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2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414595</xdr:colOff>
      <xdr:row>29</xdr:row>
      <xdr:rowOff>174238</xdr:rowOff>
    </xdr:from>
    <xdr:to>
      <xdr:col>21</xdr:col>
      <xdr:colOff>596023</xdr:colOff>
      <xdr:row>39</xdr:row>
      <xdr:rowOff>0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2C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15474</xdr:rowOff>
    </xdr:from>
    <xdr:to>
      <xdr:col>13</xdr:col>
      <xdr:colOff>-1</xdr:colOff>
      <xdr:row>14</xdr:row>
      <xdr:rowOff>214312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topLeftCell="A28" zoomScale="80" zoomScaleNormal="80" workbookViewId="0">
      <selection activeCell="B33" sqref="B33"/>
    </sheetView>
  </sheetViews>
  <sheetFormatPr defaultColWidth="9.140625" defaultRowHeight="15" x14ac:dyDescent="0.25"/>
  <cols>
    <col min="1" max="1" width="19.5703125" style="21" customWidth="1"/>
    <col min="2" max="2" width="70.85546875" style="14" customWidth="1"/>
    <col min="3" max="3" width="8.5703125" style="14" customWidth="1"/>
    <col min="4" max="16384" width="9.140625" style="10"/>
  </cols>
  <sheetData>
    <row r="1" spans="1:9" ht="42.75" customHeight="1" x14ac:dyDescent="0.25">
      <c r="A1" s="126" t="s">
        <v>20</v>
      </c>
      <c r="B1" s="126"/>
      <c r="C1" s="126"/>
    </row>
    <row r="2" spans="1:9" x14ac:dyDescent="0.25">
      <c r="A2" s="9"/>
      <c r="B2" s="8"/>
      <c r="C2" s="22"/>
    </row>
    <row r="3" spans="1:9" ht="15" customHeight="1" x14ac:dyDescent="0.25">
      <c r="A3" s="127" t="s">
        <v>45</v>
      </c>
      <c r="B3" s="127"/>
      <c r="C3" s="127"/>
      <c r="D3" s="25"/>
      <c r="E3" s="25"/>
      <c r="F3" s="25"/>
    </row>
    <row r="4" spans="1:9" x14ac:dyDescent="0.25">
      <c r="A4" s="23"/>
      <c r="B4" s="24"/>
      <c r="C4" s="24"/>
    </row>
    <row r="5" spans="1:9" ht="53.25" customHeight="1" x14ac:dyDescent="0.25">
      <c r="A5" s="11" t="s">
        <v>21</v>
      </c>
      <c r="B5" s="11" t="s">
        <v>12</v>
      </c>
      <c r="C5" s="11" t="s">
        <v>3</v>
      </c>
    </row>
    <row r="6" spans="1:9" ht="63" x14ac:dyDescent="0.25">
      <c r="A6" s="128" t="s">
        <v>22</v>
      </c>
      <c r="B6" s="12" t="s">
        <v>65</v>
      </c>
      <c r="C6" s="11"/>
      <c r="E6" s="13"/>
      <c r="F6" s="13"/>
      <c r="G6" s="13"/>
      <c r="H6" s="13"/>
      <c r="I6" s="14"/>
    </row>
    <row r="7" spans="1:9" ht="63" x14ac:dyDescent="0.25">
      <c r="A7" s="129"/>
      <c r="B7" s="12" t="s">
        <v>66</v>
      </c>
      <c r="C7" s="11"/>
      <c r="E7" s="15"/>
      <c r="F7" s="15"/>
      <c r="G7" s="15"/>
      <c r="H7" s="15"/>
      <c r="I7" s="16"/>
    </row>
    <row r="8" spans="1:9" ht="18.75" customHeight="1" x14ac:dyDescent="0.25">
      <c r="A8" s="129"/>
      <c r="B8" s="12" t="s">
        <v>67</v>
      </c>
      <c r="C8" s="11"/>
      <c r="E8" s="15"/>
      <c r="F8" s="15"/>
      <c r="G8" s="15"/>
      <c r="H8" s="15"/>
      <c r="I8" s="16"/>
    </row>
    <row r="9" spans="1:9" ht="51.75" customHeight="1" x14ac:dyDescent="0.25">
      <c r="A9" s="129"/>
      <c r="B9" s="12" t="s">
        <v>68</v>
      </c>
      <c r="C9" s="11"/>
      <c r="E9" s="15"/>
      <c r="F9" s="15"/>
      <c r="G9" s="15"/>
      <c r="H9" s="15"/>
      <c r="I9" s="16"/>
    </row>
    <row r="10" spans="1:9" ht="31.5" x14ac:dyDescent="0.25">
      <c r="A10" s="129"/>
      <c r="B10" s="12" t="s">
        <v>69</v>
      </c>
      <c r="C10" s="11"/>
      <c r="E10" s="17"/>
      <c r="F10" s="17"/>
      <c r="G10" s="17"/>
      <c r="H10" s="17"/>
      <c r="I10" s="18"/>
    </row>
    <row r="11" spans="1:9" ht="51.75" customHeight="1" x14ac:dyDescent="0.25">
      <c r="A11" s="129"/>
      <c r="B11" s="12" t="s">
        <v>70</v>
      </c>
      <c r="C11" s="11"/>
      <c r="E11" s="17"/>
      <c r="F11" s="17"/>
      <c r="G11" s="17"/>
      <c r="H11" s="17"/>
      <c r="I11" s="18"/>
    </row>
    <row r="12" spans="1:9" ht="31.5" x14ac:dyDescent="0.25">
      <c r="A12" s="128" t="s">
        <v>28</v>
      </c>
      <c r="B12" s="64" t="s">
        <v>71</v>
      </c>
      <c r="C12" s="11"/>
      <c r="E12" s="19"/>
      <c r="F12" s="19"/>
      <c r="G12" s="19"/>
      <c r="H12" s="19"/>
      <c r="I12" s="20"/>
    </row>
    <row r="13" spans="1:9" ht="47.25" x14ac:dyDescent="0.25">
      <c r="A13" s="129"/>
      <c r="B13" s="64" t="s">
        <v>72</v>
      </c>
      <c r="C13" s="11"/>
      <c r="E13" s="19"/>
      <c r="F13" s="19"/>
      <c r="G13" s="19"/>
      <c r="H13" s="19"/>
      <c r="I13" s="20"/>
    </row>
    <row r="14" spans="1:9" ht="31.5" x14ac:dyDescent="0.25">
      <c r="A14" s="129"/>
      <c r="B14" s="64" t="s">
        <v>73</v>
      </c>
      <c r="C14" s="11"/>
      <c r="E14" s="19"/>
      <c r="F14" s="19"/>
      <c r="G14" s="19"/>
      <c r="H14" s="19"/>
      <c r="I14" s="20"/>
    </row>
    <row r="15" spans="1:9" ht="63" x14ac:dyDescent="0.25">
      <c r="A15" s="129"/>
      <c r="B15" s="12" t="s">
        <v>74</v>
      </c>
      <c r="C15" s="11"/>
    </row>
    <row r="16" spans="1:9" ht="20.25" customHeight="1" x14ac:dyDescent="0.25">
      <c r="A16" s="130"/>
      <c r="B16" s="12" t="s">
        <v>75</v>
      </c>
      <c r="C16" s="11"/>
    </row>
    <row r="17" spans="1:3" ht="45.75" customHeight="1" x14ac:dyDescent="0.25">
      <c r="A17" s="128" t="s">
        <v>23</v>
      </c>
      <c r="B17" s="12" t="s">
        <v>76</v>
      </c>
      <c r="C17" s="11"/>
    </row>
    <row r="18" spans="1:3" ht="63" x14ac:dyDescent="0.25">
      <c r="A18" s="129"/>
      <c r="B18" s="12" t="s">
        <v>77</v>
      </c>
      <c r="C18" s="11"/>
    </row>
    <row r="19" spans="1:3" ht="47.25" x14ac:dyDescent="0.25">
      <c r="A19" s="129"/>
      <c r="B19" s="12" t="s">
        <v>78</v>
      </c>
      <c r="C19" s="11"/>
    </row>
    <row r="20" spans="1:3" ht="78.75" x14ac:dyDescent="0.25">
      <c r="A20" s="129"/>
      <c r="B20" s="12" t="s">
        <v>103</v>
      </c>
      <c r="C20" s="11"/>
    </row>
    <row r="21" spans="1:3" ht="47.25" x14ac:dyDescent="0.25">
      <c r="A21" s="129"/>
      <c r="B21" s="12" t="s">
        <v>102</v>
      </c>
      <c r="C21" s="11"/>
    </row>
    <row r="22" spans="1:3" ht="47.25" x14ac:dyDescent="0.25">
      <c r="A22" s="130"/>
      <c r="B22" s="12" t="s">
        <v>79</v>
      </c>
      <c r="C22" s="11"/>
    </row>
    <row r="23" spans="1:3" ht="31.5" x14ac:dyDescent="0.25">
      <c r="A23" s="128" t="s">
        <v>53</v>
      </c>
      <c r="B23" s="12" t="s">
        <v>80</v>
      </c>
      <c r="C23" s="11"/>
    </row>
    <row r="24" spans="1:3" ht="47.25" x14ac:dyDescent="0.25">
      <c r="A24" s="129"/>
      <c r="B24" s="12" t="s">
        <v>81</v>
      </c>
      <c r="C24" s="11"/>
    </row>
    <row r="25" spans="1:3" ht="47.25" x14ac:dyDescent="0.25">
      <c r="A25" s="129"/>
      <c r="B25" s="12" t="s">
        <v>82</v>
      </c>
      <c r="C25" s="11"/>
    </row>
    <row r="26" spans="1:3" ht="31.5" x14ac:dyDescent="0.25">
      <c r="A26" s="129"/>
      <c r="B26" s="12" t="s">
        <v>83</v>
      </c>
      <c r="C26" s="11"/>
    </row>
    <row r="27" spans="1:3" ht="63" x14ac:dyDescent="0.25">
      <c r="A27" s="125" t="s">
        <v>33</v>
      </c>
      <c r="B27" s="64" t="s">
        <v>84</v>
      </c>
      <c r="C27" s="11"/>
    </row>
    <row r="28" spans="1:3" ht="47.25" x14ac:dyDescent="0.25">
      <c r="A28" s="125"/>
      <c r="B28" s="12" t="s">
        <v>85</v>
      </c>
      <c r="C28" s="11"/>
    </row>
    <row r="29" spans="1:3" ht="63" x14ac:dyDescent="0.25">
      <c r="A29" s="125"/>
      <c r="B29" s="12" t="s">
        <v>104</v>
      </c>
      <c r="C29" s="11"/>
    </row>
    <row r="30" spans="1:3" ht="47.25" x14ac:dyDescent="0.25">
      <c r="A30" s="125"/>
      <c r="B30" s="12" t="s">
        <v>86</v>
      </c>
      <c r="C30" s="11"/>
    </row>
    <row r="31" spans="1:3" ht="31.5" x14ac:dyDescent="0.25">
      <c r="A31" s="125"/>
      <c r="B31" s="12" t="s">
        <v>87</v>
      </c>
      <c r="C31" s="11"/>
    </row>
    <row r="32" spans="1:3" ht="15.75" x14ac:dyDescent="0.25">
      <c r="A32" s="125" t="s">
        <v>24</v>
      </c>
      <c r="B32" s="12" t="s">
        <v>88</v>
      </c>
      <c r="C32" s="11"/>
    </row>
    <row r="33" spans="1:3" ht="47.25" x14ac:dyDescent="0.25">
      <c r="A33" s="125"/>
      <c r="B33" s="12" t="s">
        <v>89</v>
      </c>
      <c r="C33" s="11"/>
    </row>
    <row r="34" spans="1:3" ht="48.75" customHeight="1" x14ac:dyDescent="0.25">
      <c r="A34" s="125"/>
      <c r="B34" s="12" t="s">
        <v>90</v>
      </c>
      <c r="C34" s="11"/>
    </row>
    <row r="35" spans="1:3" ht="64.5" customHeight="1" x14ac:dyDescent="0.25">
      <c r="A35" s="125"/>
      <c r="B35" s="12" t="s">
        <v>91</v>
      </c>
      <c r="C35" s="11"/>
    </row>
    <row r="36" spans="1:3" ht="47.25" x14ac:dyDescent="0.25">
      <c r="A36" s="125"/>
      <c r="B36" s="12" t="s">
        <v>92</v>
      </c>
      <c r="C36" s="11"/>
    </row>
    <row r="37" spans="1:3" ht="47.25" x14ac:dyDescent="0.25">
      <c r="A37" s="125" t="s">
        <v>25</v>
      </c>
      <c r="B37" s="12" t="s">
        <v>93</v>
      </c>
      <c r="C37" s="11"/>
    </row>
    <row r="38" spans="1:3" ht="18" customHeight="1" x14ac:dyDescent="0.25">
      <c r="A38" s="125"/>
      <c r="B38" s="12" t="s">
        <v>94</v>
      </c>
      <c r="C38" s="11"/>
    </row>
    <row r="39" spans="1:3" ht="31.5" customHeight="1" x14ac:dyDescent="0.25">
      <c r="A39" s="125"/>
      <c r="B39" s="12" t="s">
        <v>95</v>
      </c>
      <c r="C39" s="11"/>
    </row>
    <row r="40" spans="1:3" ht="63" x14ac:dyDescent="0.25">
      <c r="A40" s="125"/>
      <c r="B40" s="12" t="s">
        <v>96</v>
      </c>
      <c r="C40" s="11"/>
    </row>
    <row r="41" spans="1:3" ht="31.5" x14ac:dyDescent="0.25">
      <c r="A41" s="125"/>
      <c r="B41" s="12" t="s">
        <v>97</v>
      </c>
      <c r="C41" s="11"/>
    </row>
    <row r="42" spans="1:3" ht="33" customHeight="1" x14ac:dyDescent="0.25">
      <c r="A42" s="125" t="s">
        <v>26</v>
      </c>
      <c r="B42" s="12" t="s">
        <v>98</v>
      </c>
      <c r="C42" s="11"/>
    </row>
    <row r="43" spans="1:3" ht="51.75" customHeight="1" x14ac:dyDescent="0.25">
      <c r="A43" s="125"/>
      <c r="B43" s="12" t="s">
        <v>99</v>
      </c>
      <c r="C43" s="11"/>
    </row>
    <row r="44" spans="1:3" ht="51.75" customHeight="1" x14ac:dyDescent="0.25">
      <c r="A44" s="125"/>
      <c r="B44" s="12" t="s">
        <v>100</v>
      </c>
      <c r="C44" s="11"/>
    </row>
    <row r="45" spans="1:3" ht="51.75" customHeight="1" x14ac:dyDescent="0.25">
      <c r="A45" s="125"/>
      <c r="B45" s="12" t="s">
        <v>101</v>
      </c>
      <c r="C45" s="11"/>
    </row>
  </sheetData>
  <sheetProtection selectLockedCells="1"/>
  <mergeCells count="10">
    <mergeCell ref="A37:A41"/>
    <mergeCell ref="A42:A45"/>
    <mergeCell ref="A1:C1"/>
    <mergeCell ref="A3:C3"/>
    <mergeCell ref="A6:A11"/>
    <mergeCell ref="A12:A16"/>
    <mergeCell ref="A17:A22"/>
    <mergeCell ref="A23:A26"/>
    <mergeCell ref="A27:A31"/>
    <mergeCell ref="A32:A36"/>
  </mergeCells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6" t="str">
        <f>СТАРТ!A1</f>
        <v>Мониторинг личностных результатов обучающихся (ООО)</v>
      </c>
      <c r="B1" s="146"/>
      <c r="C1" s="146"/>
    </row>
    <row r="3" spans="1:25" ht="21" customHeight="1" x14ac:dyDescent="0.25">
      <c r="A3" s="7">
        <f>СТАРТ!B5</f>
        <v>0</v>
      </c>
      <c r="B3" s="73">
        <f>СТАРТ!B16</f>
        <v>0</v>
      </c>
      <c r="C3" s="58">
        <f>СТАРТ!D5</f>
        <v>0</v>
      </c>
      <c r="D3" s="72"/>
      <c r="E3" s="150" t="s">
        <v>64</v>
      </c>
      <c r="F3" s="150"/>
      <c r="G3" s="150"/>
      <c r="H3" s="150"/>
      <c r="I3" s="150"/>
      <c r="J3" s="150"/>
      <c r="K3" s="150"/>
      <c r="L3" s="150"/>
      <c r="M3" s="150"/>
    </row>
    <row r="4" spans="1:25" ht="15.75" x14ac:dyDescent="0.25">
      <c r="A4" s="112" t="s">
        <v>4</v>
      </c>
      <c r="B4" s="109"/>
      <c r="C4" s="112" t="s">
        <v>5</v>
      </c>
      <c r="D4" s="52"/>
      <c r="E4" s="52"/>
      <c r="F4" s="151">
        <f>B3</f>
        <v>0</v>
      </c>
      <c r="G4" s="151"/>
      <c r="H4" s="151"/>
      <c r="I4" s="151"/>
      <c r="J4" s="151"/>
      <c r="K4" s="151"/>
      <c r="L4" s="151"/>
      <c r="M4" s="151"/>
    </row>
    <row r="5" spans="1:25" ht="21" customHeight="1" x14ac:dyDescent="0.25">
      <c r="D5" s="52"/>
      <c r="E5" s="52"/>
      <c r="F5" s="52"/>
      <c r="G5" s="54"/>
      <c r="H5" s="149" t="s">
        <v>19</v>
      </c>
      <c r="I5" s="149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1"/>
      <c r="E6" s="71"/>
      <c r="F6" s="142">
        <f>СТАРТ!B3</f>
        <v>0</v>
      </c>
      <c r="G6" s="142"/>
      <c r="I6" s="49"/>
      <c r="J6" s="50"/>
      <c r="L6" s="145">
        <f>A3</f>
        <v>0</v>
      </c>
      <c r="M6" s="145"/>
    </row>
    <row r="7" spans="1:25" ht="45" x14ac:dyDescent="0.25">
      <c r="A7" s="147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7"/>
      <c r="D7" s="69"/>
      <c r="E7" s="69"/>
      <c r="F7" s="143" t="s">
        <v>15</v>
      </c>
      <c r="G7" s="143"/>
      <c r="H7" s="30"/>
      <c r="I7" s="46"/>
      <c r="J7" s="47"/>
      <c r="L7" s="143" t="s">
        <v>4</v>
      </c>
      <c r="M7" s="143"/>
      <c r="O7" s="144" t="s">
        <v>13</v>
      </c>
      <c r="P7" s="144"/>
      <c r="Q7" s="144"/>
      <c r="R7" s="144"/>
      <c r="S7" s="144"/>
      <c r="T7" s="91"/>
    </row>
    <row r="8" spans="1:25" ht="60" x14ac:dyDescent="0.25">
      <c r="A8" s="148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7"/>
      <c r="D8" s="70"/>
      <c r="E8" s="70"/>
      <c r="F8" s="70"/>
      <c r="O8" s="140" t="s">
        <v>51</v>
      </c>
      <c r="P8" s="140"/>
      <c r="Q8" s="140"/>
      <c r="R8" s="140"/>
      <c r="S8" s="141" t="s">
        <v>52</v>
      </c>
      <c r="T8" s="152"/>
    </row>
    <row r="9" spans="1:25" ht="15.75" x14ac:dyDescent="0.25">
      <c r="A9" s="148"/>
      <c r="B9" s="45" t="str">
        <f>УПРАВЛЕНИЕ!B8</f>
        <v xml:space="preserve">Проявляет уважение к государственным символам России, праздникам. </v>
      </c>
      <c r="C9" s="77"/>
      <c r="D9" s="70"/>
      <c r="E9" s="70"/>
      <c r="F9" s="70"/>
      <c r="O9" s="140"/>
      <c r="P9" s="140"/>
      <c r="Q9" s="140"/>
      <c r="R9" s="140"/>
      <c r="S9" s="141"/>
      <c r="T9" s="152"/>
      <c r="Y9" s="51"/>
    </row>
    <row r="10" spans="1:25" ht="45" x14ac:dyDescent="0.25">
      <c r="A10" s="148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7"/>
      <c r="D10" s="70"/>
      <c r="E10" s="70"/>
      <c r="F10" s="70"/>
      <c r="H10" s="46"/>
      <c r="I10" s="46"/>
      <c r="J10" s="47"/>
      <c r="O10" s="140"/>
      <c r="P10" s="140"/>
      <c r="Q10" s="140"/>
      <c r="R10" s="140"/>
      <c r="S10" s="141"/>
      <c r="T10" s="111"/>
    </row>
    <row r="11" spans="1:25" ht="30" x14ac:dyDescent="0.25">
      <c r="A11" s="148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7"/>
      <c r="D11" s="41"/>
      <c r="E11" s="41"/>
      <c r="F11" s="41"/>
      <c r="H11" s="39"/>
      <c r="I11" s="39"/>
      <c r="J11" s="40"/>
      <c r="O11" s="140"/>
      <c r="P11" s="140"/>
      <c r="Q11" s="140"/>
      <c r="R11" s="140"/>
      <c r="S11" s="141"/>
      <c r="T11" s="111"/>
    </row>
    <row r="12" spans="1:25" ht="45" x14ac:dyDescent="0.25">
      <c r="A12" s="148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7"/>
      <c r="D12" s="41"/>
      <c r="E12" s="41"/>
      <c r="F12" s="41"/>
      <c r="G12" s="39"/>
      <c r="H12" s="39"/>
      <c r="I12" s="39"/>
      <c r="J12" s="40"/>
      <c r="O12" s="92"/>
      <c r="P12" s="92"/>
      <c r="Q12" s="92"/>
      <c r="R12" s="92"/>
      <c r="S12" s="92"/>
      <c r="T12" s="110"/>
    </row>
    <row r="13" spans="1:25" ht="18" customHeight="1" x14ac:dyDescent="0.25">
      <c r="A13" s="156" t="s">
        <v>27</v>
      </c>
      <c r="B13" s="157"/>
      <c r="C13" s="78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7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7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48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7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48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7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48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7"/>
      <c r="D17" s="71"/>
      <c r="E17" s="71"/>
      <c r="G17" s="139" t="s">
        <v>47</v>
      </c>
      <c r="H17" s="139"/>
      <c r="I17" s="139"/>
      <c r="J17" s="139"/>
      <c r="K17" s="139"/>
      <c r="L17" s="139"/>
      <c r="M17" s="139"/>
    </row>
    <row r="18" spans="1:13" x14ac:dyDescent="0.25">
      <c r="A18" s="158"/>
      <c r="B18" s="45" t="str">
        <f>УПРАВЛЕНИЕ!B16</f>
        <v>Принимает участие в мероприятиях патриотической направленности.</v>
      </c>
      <c r="C18" s="77"/>
      <c r="D18" s="71"/>
      <c r="E18" s="71"/>
      <c r="G18" s="139"/>
      <c r="H18" s="139"/>
      <c r="I18" s="139"/>
      <c r="J18" s="139"/>
      <c r="K18" s="139"/>
      <c r="L18" s="139"/>
      <c r="M18" s="139"/>
    </row>
    <row r="19" spans="1:13" ht="18" customHeight="1" x14ac:dyDescent="0.25">
      <c r="A19" s="156" t="s">
        <v>29</v>
      </c>
      <c r="B19" s="157"/>
      <c r="C19" s="78" t="e">
        <f>AVERAGE(C14:C18)</f>
        <v>#DIV/0!</v>
      </c>
      <c r="D19" s="71"/>
      <c r="E19" s="71"/>
      <c r="G19" s="139"/>
      <c r="H19" s="139"/>
      <c r="I19" s="139"/>
      <c r="J19" s="139"/>
      <c r="K19" s="139"/>
      <c r="L19" s="139"/>
      <c r="M19" s="139"/>
    </row>
    <row r="20" spans="1:13" ht="45" x14ac:dyDescent="0.25">
      <c r="A20" s="147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7"/>
      <c r="D20" s="71"/>
      <c r="E20" s="71"/>
      <c r="G20" s="139"/>
      <c r="H20" s="139"/>
      <c r="I20" s="139"/>
      <c r="J20" s="139"/>
      <c r="K20" s="139"/>
      <c r="L20" s="139"/>
      <c r="M20" s="139"/>
    </row>
    <row r="21" spans="1:13" ht="45.75" customHeight="1" x14ac:dyDescent="0.25">
      <c r="A21" s="148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7"/>
      <c r="D21" s="71"/>
      <c r="E21" s="71"/>
      <c r="G21" s="114"/>
      <c r="H21" s="114"/>
      <c r="I21" s="114"/>
      <c r="J21" s="114"/>
      <c r="K21" s="114"/>
      <c r="L21" s="114"/>
      <c r="M21" s="114"/>
    </row>
    <row r="22" spans="1:13" ht="45" x14ac:dyDescent="0.25">
      <c r="A22" s="148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7"/>
      <c r="D22" s="71"/>
      <c r="E22" s="71"/>
      <c r="G22" s="114"/>
      <c r="H22" s="114"/>
      <c r="I22" s="114"/>
      <c r="J22" s="114"/>
      <c r="K22" s="114"/>
      <c r="L22" s="114"/>
      <c r="M22" s="114"/>
    </row>
    <row r="23" spans="1:13" ht="60" x14ac:dyDescent="0.25">
      <c r="A23" s="148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7"/>
      <c r="D23" s="71"/>
      <c r="E23" s="71"/>
      <c r="G23" s="114"/>
      <c r="H23" s="114"/>
      <c r="I23" s="114"/>
      <c r="J23" s="114"/>
      <c r="K23" s="114"/>
      <c r="L23" s="114"/>
      <c r="M23" s="114"/>
    </row>
    <row r="24" spans="1:13" ht="45" x14ac:dyDescent="0.25">
      <c r="A24" s="148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7"/>
      <c r="D24" s="71"/>
      <c r="E24" s="71"/>
      <c r="F24" s="71"/>
    </row>
    <row r="25" spans="1:13" ht="45" x14ac:dyDescent="0.25">
      <c r="A25" s="158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7"/>
      <c r="D25" s="71"/>
      <c r="E25" s="71"/>
      <c r="F25" s="71"/>
    </row>
    <row r="26" spans="1:13" ht="18" customHeight="1" x14ac:dyDescent="0.25">
      <c r="A26" s="154" t="s">
        <v>30</v>
      </c>
      <c r="B26" s="155"/>
      <c r="C26" s="78" t="e">
        <f>AVERAGE(C20:C25)</f>
        <v>#DIV/0!</v>
      </c>
      <c r="D26" s="71"/>
      <c r="E26" s="71"/>
      <c r="F26" s="71"/>
    </row>
    <row r="27" spans="1:13" ht="30" x14ac:dyDescent="0.25">
      <c r="A27" s="153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7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53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7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53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7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53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7"/>
      <c r="D30" s="71"/>
      <c r="E30" s="71"/>
      <c r="F30" s="71"/>
      <c r="K30" s="56"/>
      <c r="L30" s="56"/>
      <c r="M30" s="56"/>
    </row>
    <row r="31" spans="1:13" ht="18" customHeight="1" x14ac:dyDescent="0.25">
      <c r="A31" s="154" t="s">
        <v>31</v>
      </c>
      <c r="B31" s="155"/>
      <c r="C31" s="78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7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53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7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53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7"/>
      <c r="D34" s="71"/>
      <c r="E34" s="71"/>
      <c r="F34" s="71"/>
    </row>
    <row r="35" spans="1:13" ht="30" x14ac:dyDescent="0.25">
      <c r="A35" s="153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7"/>
      <c r="D35" s="71"/>
      <c r="E35" s="71"/>
      <c r="F35" s="71"/>
    </row>
    <row r="36" spans="1:13" ht="30" x14ac:dyDescent="0.25">
      <c r="A36" s="153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7"/>
      <c r="D36" s="71"/>
      <c r="E36" s="71"/>
      <c r="F36" s="71"/>
    </row>
    <row r="37" spans="1:13" ht="18" customHeight="1" x14ac:dyDescent="0.25">
      <c r="A37" s="154" t="s">
        <v>32</v>
      </c>
      <c r="B37" s="155"/>
      <c r="C37" s="78" t="e">
        <f>AVERAGE(C32:C36)</f>
        <v>#DIV/0!</v>
      </c>
      <c r="D37" s="71"/>
      <c r="E37" s="71"/>
      <c r="F37" s="71"/>
    </row>
    <row r="38" spans="1:13" x14ac:dyDescent="0.25">
      <c r="A38" s="153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7"/>
      <c r="D38" s="71"/>
      <c r="E38" s="71"/>
      <c r="F38" s="71"/>
    </row>
    <row r="39" spans="1:13" ht="30" x14ac:dyDescent="0.25">
      <c r="A39" s="153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7"/>
      <c r="D39" s="71"/>
      <c r="E39" s="71"/>
      <c r="F39" s="71"/>
    </row>
    <row r="40" spans="1:13" ht="45" x14ac:dyDescent="0.25">
      <c r="A40" s="153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7"/>
      <c r="D40" s="71"/>
      <c r="E40" s="71"/>
      <c r="F40" s="71"/>
    </row>
    <row r="41" spans="1:13" ht="60" x14ac:dyDescent="0.25">
      <c r="A41" s="153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7"/>
      <c r="D41" s="71"/>
      <c r="E41" s="71"/>
      <c r="F41" s="71"/>
    </row>
    <row r="42" spans="1:13" ht="45" x14ac:dyDescent="0.25">
      <c r="A42" s="153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7"/>
      <c r="D42" s="71"/>
      <c r="E42" s="71"/>
      <c r="F42" s="71"/>
    </row>
    <row r="43" spans="1:13" ht="17.25" customHeight="1" x14ac:dyDescent="0.25">
      <c r="A43" s="154" t="s">
        <v>34</v>
      </c>
      <c r="B43" s="155"/>
      <c r="C43" s="78" t="e">
        <f>AVERAGE(C38:C42)</f>
        <v>#DIV/0!</v>
      </c>
      <c r="D43" s="71"/>
      <c r="E43" s="71"/>
      <c r="F43" s="71"/>
    </row>
    <row r="44" spans="1:13" ht="30" x14ac:dyDescent="0.25">
      <c r="A44" s="153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7"/>
      <c r="D44" s="71"/>
      <c r="E44" s="71"/>
      <c r="F44" s="71"/>
    </row>
    <row r="45" spans="1:13" x14ac:dyDescent="0.25">
      <c r="A45" s="153"/>
      <c r="B45" s="45" t="str">
        <f>УПРАВЛЕНИЕ!B38</f>
        <v>Выражает активное неприятие действий, приносящих вред природе.</v>
      </c>
      <c r="C45" s="77"/>
      <c r="D45" s="71"/>
      <c r="E45" s="71"/>
      <c r="F45" s="71"/>
    </row>
    <row r="46" spans="1:13" ht="30" x14ac:dyDescent="0.25">
      <c r="A46" s="153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7"/>
      <c r="D46" s="71"/>
      <c r="E46" s="71"/>
      <c r="F46" s="71"/>
    </row>
    <row r="47" spans="1:13" ht="45" x14ac:dyDescent="0.25">
      <c r="A47" s="153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7"/>
      <c r="D47" s="71"/>
      <c r="E47" s="71"/>
      <c r="F47" s="71"/>
    </row>
    <row r="48" spans="1:13" ht="30" x14ac:dyDescent="0.25">
      <c r="A48" s="153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7"/>
      <c r="D48" s="71"/>
      <c r="E48" s="71"/>
      <c r="F48" s="71"/>
    </row>
    <row r="49" spans="1:6" ht="18" customHeight="1" x14ac:dyDescent="0.25">
      <c r="A49" s="154" t="s">
        <v>44</v>
      </c>
      <c r="B49" s="155"/>
      <c r="C49" s="78" t="e">
        <f>AVERAGE(C44:C48)</f>
        <v>#DIV/0!</v>
      </c>
      <c r="D49" s="71"/>
      <c r="E49" s="71"/>
      <c r="F49" s="71"/>
    </row>
    <row r="50" spans="1:6" ht="30" x14ac:dyDescent="0.25">
      <c r="A50" s="153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7"/>
      <c r="D50" s="71"/>
      <c r="E50" s="71"/>
      <c r="F50" s="71"/>
    </row>
    <row r="51" spans="1:6" ht="45" x14ac:dyDescent="0.25">
      <c r="A51" s="153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7"/>
      <c r="D51" s="71"/>
      <c r="E51" s="71"/>
      <c r="F51" s="71"/>
    </row>
    <row r="52" spans="1:6" ht="45" x14ac:dyDescent="0.25">
      <c r="A52" s="153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7"/>
      <c r="D52" s="71"/>
      <c r="E52" s="71"/>
      <c r="F52" s="71"/>
    </row>
    <row r="53" spans="1:6" ht="45" x14ac:dyDescent="0.25">
      <c r="A53" s="153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7"/>
      <c r="D53" s="71"/>
      <c r="E53" s="71"/>
      <c r="F53" s="71"/>
    </row>
    <row r="54" spans="1:6" ht="18" customHeight="1" x14ac:dyDescent="0.25">
      <c r="A54" s="154" t="s">
        <v>35</v>
      </c>
      <c r="B54" s="155"/>
      <c r="C54" s="78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0" t="s">
        <v>16</v>
      </c>
      <c r="B65" s="81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10" priority="2" operator="equal">
      <formula>0</formula>
    </cfRule>
  </conditionalFormatting>
  <conditionalFormatting sqref="F6 J5 L6">
    <cfRule type="cellIs" dxfId="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6" t="str">
        <f>СТАРТ!A1</f>
        <v>Мониторинг личностных результатов обучающихся (ООО)</v>
      </c>
      <c r="B1" s="146"/>
      <c r="C1" s="146"/>
    </row>
    <row r="3" spans="1:25" ht="21" customHeight="1" x14ac:dyDescent="0.25">
      <c r="A3" s="7">
        <f>СТАРТ!B5</f>
        <v>0</v>
      </c>
      <c r="B3" s="73">
        <f>СТАРТ!B17</f>
        <v>0</v>
      </c>
      <c r="C3" s="58">
        <f>СТАРТ!D5</f>
        <v>0</v>
      </c>
      <c r="D3" s="72"/>
      <c r="E3" s="150" t="s">
        <v>64</v>
      </c>
      <c r="F3" s="150"/>
      <c r="G3" s="150"/>
      <c r="H3" s="150"/>
      <c r="I3" s="150"/>
      <c r="J3" s="150"/>
      <c r="K3" s="150"/>
      <c r="L3" s="150"/>
      <c r="M3" s="150"/>
    </row>
    <row r="4" spans="1:25" ht="15.75" x14ac:dyDescent="0.25">
      <c r="A4" s="112" t="s">
        <v>4</v>
      </c>
      <c r="B4" s="109"/>
      <c r="C4" s="112" t="s">
        <v>5</v>
      </c>
      <c r="D4" s="52"/>
      <c r="E4" s="52"/>
      <c r="F4" s="151">
        <f>B3</f>
        <v>0</v>
      </c>
      <c r="G4" s="151"/>
      <c r="H4" s="151"/>
      <c r="I4" s="151"/>
      <c r="J4" s="151"/>
      <c r="K4" s="151"/>
      <c r="L4" s="151"/>
      <c r="M4" s="151"/>
    </row>
    <row r="5" spans="1:25" ht="21" customHeight="1" x14ac:dyDescent="0.25">
      <c r="D5" s="52"/>
      <c r="E5" s="52"/>
      <c r="F5" s="52"/>
      <c r="G5" s="54"/>
      <c r="H5" s="149" t="s">
        <v>19</v>
      </c>
      <c r="I5" s="149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1"/>
      <c r="E6" s="71"/>
      <c r="F6" s="142">
        <f>СТАРТ!B3</f>
        <v>0</v>
      </c>
      <c r="G6" s="142"/>
      <c r="I6" s="49"/>
      <c r="J6" s="50"/>
      <c r="L6" s="145">
        <f>A3</f>
        <v>0</v>
      </c>
      <c r="M6" s="145"/>
    </row>
    <row r="7" spans="1:25" ht="45" x14ac:dyDescent="0.25">
      <c r="A7" s="147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7"/>
      <c r="D7" s="69"/>
      <c r="E7" s="69"/>
      <c r="F7" s="143" t="s">
        <v>15</v>
      </c>
      <c r="G7" s="143"/>
      <c r="H7" s="30"/>
      <c r="I7" s="46"/>
      <c r="J7" s="47"/>
      <c r="L7" s="143" t="s">
        <v>4</v>
      </c>
      <c r="M7" s="143"/>
      <c r="O7" s="144" t="s">
        <v>13</v>
      </c>
      <c r="P7" s="144"/>
      <c r="Q7" s="144"/>
      <c r="R7" s="144"/>
      <c r="S7" s="144"/>
      <c r="T7" s="91"/>
    </row>
    <row r="8" spans="1:25" ht="60" x14ac:dyDescent="0.25">
      <c r="A8" s="148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7"/>
      <c r="D8" s="70"/>
      <c r="E8" s="70"/>
      <c r="F8" s="70"/>
      <c r="O8" s="140" t="s">
        <v>51</v>
      </c>
      <c r="P8" s="140"/>
      <c r="Q8" s="140"/>
      <c r="R8" s="140"/>
      <c r="S8" s="141" t="s">
        <v>52</v>
      </c>
      <c r="T8" s="152"/>
    </row>
    <row r="9" spans="1:25" ht="15.75" x14ac:dyDescent="0.25">
      <c r="A9" s="148"/>
      <c r="B9" s="45" t="str">
        <f>УПРАВЛЕНИЕ!B8</f>
        <v xml:space="preserve">Проявляет уважение к государственным символам России, праздникам. </v>
      </c>
      <c r="C9" s="77"/>
      <c r="D9" s="70"/>
      <c r="E9" s="70"/>
      <c r="F9" s="70"/>
      <c r="O9" s="140"/>
      <c r="P9" s="140"/>
      <c r="Q9" s="140"/>
      <c r="R9" s="140"/>
      <c r="S9" s="141"/>
      <c r="T9" s="152"/>
      <c r="Y9" s="51"/>
    </row>
    <row r="10" spans="1:25" ht="45" x14ac:dyDescent="0.25">
      <c r="A10" s="148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7"/>
      <c r="D10" s="70"/>
      <c r="E10" s="70"/>
      <c r="F10" s="70"/>
      <c r="H10" s="46"/>
      <c r="I10" s="46"/>
      <c r="J10" s="47"/>
      <c r="O10" s="140"/>
      <c r="P10" s="140"/>
      <c r="Q10" s="140"/>
      <c r="R10" s="140"/>
      <c r="S10" s="141"/>
      <c r="T10" s="111"/>
    </row>
    <row r="11" spans="1:25" ht="30" x14ac:dyDescent="0.25">
      <c r="A11" s="148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7"/>
      <c r="D11" s="41"/>
      <c r="E11" s="41"/>
      <c r="F11" s="41"/>
      <c r="H11" s="39"/>
      <c r="I11" s="39"/>
      <c r="J11" s="40"/>
      <c r="O11" s="140"/>
      <c r="P11" s="140"/>
      <c r="Q11" s="140"/>
      <c r="R11" s="140"/>
      <c r="S11" s="141"/>
      <c r="T11" s="111"/>
    </row>
    <row r="12" spans="1:25" ht="45" x14ac:dyDescent="0.25">
      <c r="A12" s="148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7"/>
      <c r="D12" s="41"/>
      <c r="E12" s="41"/>
      <c r="F12" s="41"/>
      <c r="G12" s="39"/>
      <c r="H12" s="39"/>
      <c r="I12" s="39"/>
      <c r="J12" s="40"/>
      <c r="O12" s="92"/>
      <c r="P12" s="92"/>
      <c r="Q12" s="92"/>
      <c r="R12" s="92"/>
      <c r="S12" s="92"/>
      <c r="T12" s="110"/>
    </row>
    <row r="13" spans="1:25" ht="18" customHeight="1" x14ac:dyDescent="0.25">
      <c r="A13" s="156" t="s">
        <v>27</v>
      </c>
      <c r="B13" s="157"/>
      <c r="C13" s="78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7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7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48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7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48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7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48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7"/>
      <c r="D17" s="71"/>
      <c r="E17" s="71"/>
      <c r="G17" s="139" t="s">
        <v>47</v>
      </c>
      <c r="H17" s="139"/>
      <c r="I17" s="139"/>
      <c r="J17" s="139"/>
      <c r="K17" s="139"/>
      <c r="L17" s="139"/>
      <c r="M17" s="139"/>
    </row>
    <row r="18" spans="1:13" x14ac:dyDescent="0.25">
      <c r="A18" s="158"/>
      <c r="B18" s="45" t="str">
        <f>УПРАВЛЕНИЕ!B16</f>
        <v>Принимает участие в мероприятиях патриотической направленности.</v>
      </c>
      <c r="C18" s="77"/>
      <c r="D18" s="71"/>
      <c r="E18" s="71"/>
      <c r="G18" s="139"/>
      <c r="H18" s="139"/>
      <c r="I18" s="139"/>
      <c r="J18" s="139"/>
      <c r="K18" s="139"/>
      <c r="L18" s="139"/>
      <c r="M18" s="139"/>
    </row>
    <row r="19" spans="1:13" ht="18" customHeight="1" x14ac:dyDescent="0.25">
      <c r="A19" s="156" t="s">
        <v>29</v>
      </c>
      <c r="B19" s="157"/>
      <c r="C19" s="78" t="e">
        <f>AVERAGE(C14:C18)</f>
        <v>#DIV/0!</v>
      </c>
      <c r="D19" s="71"/>
      <c r="E19" s="71"/>
      <c r="G19" s="139"/>
      <c r="H19" s="139"/>
      <c r="I19" s="139"/>
      <c r="J19" s="139"/>
      <c r="K19" s="139"/>
      <c r="L19" s="139"/>
      <c r="M19" s="139"/>
    </row>
    <row r="20" spans="1:13" ht="45" x14ac:dyDescent="0.25">
      <c r="A20" s="147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7"/>
      <c r="D20" s="71"/>
      <c r="E20" s="71"/>
      <c r="G20" s="139"/>
      <c r="H20" s="139"/>
      <c r="I20" s="139"/>
      <c r="J20" s="139"/>
      <c r="K20" s="139"/>
      <c r="L20" s="139"/>
      <c r="M20" s="139"/>
    </row>
    <row r="21" spans="1:13" ht="45.75" customHeight="1" x14ac:dyDescent="0.25">
      <c r="A21" s="148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7"/>
      <c r="D21" s="71"/>
      <c r="E21" s="71"/>
      <c r="G21" s="114"/>
      <c r="H21" s="114"/>
      <c r="I21" s="114"/>
      <c r="J21" s="114"/>
      <c r="K21" s="114"/>
      <c r="L21" s="114"/>
      <c r="M21" s="114"/>
    </row>
    <row r="22" spans="1:13" ht="45" x14ac:dyDescent="0.25">
      <c r="A22" s="148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7"/>
      <c r="D22" s="71"/>
      <c r="E22" s="71"/>
      <c r="G22" s="114"/>
      <c r="H22" s="114"/>
      <c r="I22" s="114"/>
      <c r="J22" s="114"/>
      <c r="K22" s="114"/>
      <c r="L22" s="114"/>
      <c r="M22" s="114"/>
    </row>
    <row r="23" spans="1:13" ht="60" x14ac:dyDescent="0.25">
      <c r="A23" s="148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7"/>
      <c r="D23" s="71"/>
      <c r="E23" s="71"/>
      <c r="G23" s="114"/>
      <c r="H23" s="114"/>
      <c r="I23" s="114"/>
      <c r="J23" s="114"/>
      <c r="K23" s="114"/>
      <c r="L23" s="114"/>
      <c r="M23" s="114"/>
    </row>
    <row r="24" spans="1:13" ht="45" x14ac:dyDescent="0.25">
      <c r="A24" s="148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7"/>
      <c r="D24" s="71"/>
      <c r="E24" s="71"/>
      <c r="F24" s="71"/>
    </row>
    <row r="25" spans="1:13" ht="45" x14ac:dyDescent="0.25">
      <c r="A25" s="158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7"/>
      <c r="D25" s="71"/>
      <c r="E25" s="71"/>
      <c r="F25" s="71"/>
    </row>
    <row r="26" spans="1:13" ht="18" customHeight="1" x14ac:dyDescent="0.25">
      <c r="A26" s="154" t="s">
        <v>30</v>
      </c>
      <c r="B26" s="155"/>
      <c r="C26" s="78" t="e">
        <f>AVERAGE(C20:C25)</f>
        <v>#DIV/0!</v>
      </c>
      <c r="D26" s="71"/>
      <c r="E26" s="71"/>
      <c r="F26" s="71"/>
    </row>
    <row r="27" spans="1:13" ht="30" x14ac:dyDescent="0.25">
      <c r="A27" s="153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7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53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7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53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7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53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7"/>
      <c r="D30" s="71"/>
      <c r="E30" s="71"/>
      <c r="F30" s="71"/>
      <c r="K30" s="56"/>
      <c r="L30" s="56"/>
      <c r="M30" s="56"/>
    </row>
    <row r="31" spans="1:13" ht="18" customHeight="1" x14ac:dyDescent="0.25">
      <c r="A31" s="154" t="s">
        <v>31</v>
      </c>
      <c r="B31" s="155"/>
      <c r="C31" s="78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7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53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7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53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7"/>
      <c r="D34" s="71"/>
      <c r="E34" s="71"/>
      <c r="F34" s="71"/>
    </row>
    <row r="35" spans="1:13" ht="30" x14ac:dyDescent="0.25">
      <c r="A35" s="153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7"/>
      <c r="D35" s="71"/>
      <c r="E35" s="71"/>
      <c r="F35" s="71"/>
    </row>
    <row r="36" spans="1:13" ht="30" x14ac:dyDescent="0.25">
      <c r="A36" s="153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7"/>
      <c r="D36" s="71"/>
      <c r="E36" s="71"/>
      <c r="F36" s="71"/>
    </row>
    <row r="37" spans="1:13" ht="18" customHeight="1" x14ac:dyDescent="0.25">
      <c r="A37" s="154" t="s">
        <v>32</v>
      </c>
      <c r="B37" s="155"/>
      <c r="C37" s="78" t="e">
        <f>AVERAGE(C32:C36)</f>
        <v>#DIV/0!</v>
      </c>
      <c r="D37" s="71"/>
      <c r="E37" s="71"/>
      <c r="F37" s="71"/>
    </row>
    <row r="38" spans="1:13" x14ac:dyDescent="0.25">
      <c r="A38" s="153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7"/>
      <c r="D38" s="71"/>
      <c r="E38" s="71"/>
      <c r="F38" s="71"/>
    </row>
    <row r="39" spans="1:13" ht="30" x14ac:dyDescent="0.25">
      <c r="A39" s="153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7"/>
      <c r="D39" s="71"/>
      <c r="E39" s="71"/>
      <c r="F39" s="71"/>
    </row>
    <row r="40" spans="1:13" ht="45" x14ac:dyDescent="0.25">
      <c r="A40" s="153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7"/>
      <c r="D40" s="71"/>
      <c r="E40" s="71"/>
      <c r="F40" s="71"/>
    </row>
    <row r="41" spans="1:13" ht="60" x14ac:dyDescent="0.25">
      <c r="A41" s="153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7"/>
      <c r="D41" s="71"/>
      <c r="E41" s="71"/>
      <c r="F41" s="71"/>
    </row>
    <row r="42" spans="1:13" ht="45" x14ac:dyDescent="0.25">
      <c r="A42" s="153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7"/>
      <c r="D42" s="71"/>
      <c r="E42" s="71"/>
      <c r="F42" s="71"/>
    </row>
    <row r="43" spans="1:13" ht="17.25" customHeight="1" x14ac:dyDescent="0.25">
      <c r="A43" s="154" t="s">
        <v>34</v>
      </c>
      <c r="B43" s="155"/>
      <c r="C43" s="78" t="e">
        <f>AVERAGE(C38:C42)</f>
        <v>#DIV/0!</v>
      </c>
      <c r="D43" s="71"/>
      <c r="E43" s="71"/>
      <c r="F43" s="71"/>
    </row>
    <row r="44" spans="1:13" ht="30" x14ac:dyDescent="0.25">
      <c r="A44" s="153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7"/>
      <c r="D44" s="71"/>
      <c r="E44" s="71"/>
      <c r="F44" s="71"/>
    </row>
    <row r="45" spans="1:13" x14ac:dyDescent="0.25">
      <c r="A45" s="153"/>
      <c r="B45" s="45" t="str">
        <f>УПРАВЛЕНИЕ!B38</f>
        <v>Выражает активное неприятие действий, приносящих вред природе.</v>
      </c>
      <c r="C45" s="77"/>
      <c r="D45" s="71"/>
      <c r="E45" s="71"/>
      <c r="F45" s="71"/>
    </row>
    <row r="46" spans="1:13" ht="30" x14ac:dyDescent="0.25">
      <c r="A46" s="153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7"/>
      <c r="D46" s="71"/>
      <c r="E46" s="71"/>
      <c r="F46" s="71"/>
    </row>
    <row r="47" spans="1:13" ht="45" x14ac:dyDescent="0.25">
      <c r="A47" s="153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7"/>
      <c r="D47" s="71"/>
      <c r="E47" s="71"/>
      <c r="F47" s="71"/>
    </row>
    <row r="48" spans="1:13" ht="30" x14ac:dyDescent="0.25">
      <c r="A48" s="153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7"/>
      <c r="D48" s="71"/>
      <c r="E48" s="71"/>
      <c r="F48" s="71"/>
    </row>
    <row r="49" spans="1:6" ht="18" customHeight="1" x14ac:dyDescent="0.25">
      <c r="A49" s="154" t="s">
        <v>44</v>
      </c>
      <c r="B49" s="155"/>
      <c r="C49" s="78" t="e">
        <f>AVERAGE(C44:C48)</f>
        <v>#DIV/0!</v>
      </c>
      <c r="D49" s="71"/>
      <c r="E49" s="71"/>
      <c r="F49" s="71"/>
    </row>
    <row r="50" spans="1:6" ht="30" x14ac:dyDescent="0.25">
      <c r="A50" s="153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7"/>
      <c r="D50" s="71"/>
      <c r="E50" s="71"/>
      <c r="F50" s="71"/>
    </row>
    <row r="51" spans="1:6" ht="45" x14ac:dyDescent="0.25">
      <c r="A51" s="153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7"/>
      <c r="D51" s="71"/>
      <c r="E51" s="71"/>
      <c r="F51" s="71"/>
    </row>
    <row r="52" spans="1:6" ht="45" x14ac:dyDescent="0.25">
      <c r="A52" s="153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7"/>
      <c r="D52" s="71"/>
      <c r="E52" s="71"/>
      <c r="F52" s="71"/>
    </row>
    <row r="53" spans="1:6" ht="45" x14ac:dyDescent="0.25">
      <c r="A53" s="153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7"/>
      <c r="D53" s="71"/>
      <c r="E53" s="71"/>
      <c r="F53" s="71"/>
    </row>
    <row r="54" spans="1:6" ht="18" customHeight="1" x14ac:dyDescent="0.25">
      <c r="A54" s="154" t="s">
        <v>35</v>
      </c>
      <c r="B54" s="155"/>
      <c r="C54" s="78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0" t="s">
        <v>16</v>
      </c>
      <c r="B65" s="81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8" priority="2" operator="equal">
      <formula>0</formula>
    </cfRule>
  </conditionalFormatting>
  <conditionalFormatting sqref="F6 J5 L6">
    <cfRule type="cellIs" dxfId="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6" t="str">
        <f>СТАРТ!A1</f>
        <v>Мониторинг личностных результатов обучающихся (ООО)</v>
      </c>
      <c r="B1" s="146"/>
      <c r="C1" s="146"/>
    </row>
    <row r="3" spans="1:25" ht="21" customHeight="1" x14ac:dyDescent="0.25">
      <c r="A3" s="7">
        <f>СТАРТ!B5</f>
        <v>0</v>
      </c>
      <c r="B3" s="73">
        <f>СТАРТ!B18</f>
        <v>0</v>
      </c>
      <c r="C3" s="58">
        <f>СТАРТ!D5</f>
        <v>0</v>
      </c>
      <c r="D3" s="72"/>
      <c r="E3" s="150" t="s">
        <v>64</v>
      </c>
      <c r="F3" s="150"/>
      <c r="G3" s="150"/>
      <c r="H3" s="150"/>
      <c r="I3" s="150"/>
      <c r="J3" s="150"/>
      <c r="K3" s="150"/>
      <c r="L3" s="150"/>
      <c r="M3" s="150"/>
    </row>
    <row r="4" spans="1:25" ht="15.75" x14ac:dyDescent="0.25">
      <c r="A4" s="112" t="s">
        <v>4</v>
      </c>
      <c r="B4" s="109"/>
      <c r="C4" s="112" t="s">
        <v>5</v>
      </c>
      <c r="D4" s="52"/>
      <c r="E4" s="52"/>
      <c r="F4" s="151">
        <f>B3</f>
        <v>0</v>
      </c>
      <c r="G4" s="151"/>
      <c r="H4" s="151"/>
      <c r="I4" s="151"/>
      <c r="J4" s="151"/>
      <c r="K4" s="151"/>
      <c r="L4" s="151"/>
      <c r="M4" s="151"/>
    </row>
    <row r="5" spans="1:25" ht="21" customHeight="1" x14ac:dyDescent="0.25">
      <c r="D5" s="52"/>
      <c r="E5" s="52"/>
      <c r="F5" s="52"/>
      <c r="G5" s="54"/>
      <c r="H5" s="149" t="s">
        <v>19</v>
      </c>
      <c r="I5" s="149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1"/>
      <c r="E6" s="71"/>
      <c r="F6" s="142">
        <f>СТАРТ!B3</f>
        <v>0</v>
      </c>
      <c r="G6" s="142"/>
      <c r="I6" s="49"/>
      <c r="J6" s="50"/>
      <c r="L6" s="145">
        <f>A3</f>
        <v>0</v>
      </c>
      <c r="M6" s="145"/>
    </row>
    <row r="7" spans="1:25" ht="45" x14ac:dyDescent="0.25">
      <c r="A7" s="147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7"/>
      <c r="D7" s="69"/>
      <c r="E7" s="69"/>
      <c r="F7" s="143" t="s">
        <v>15</v>
      </c>
      <c r="G7" s="143"/>
      <c r="H7" s="30"/>
      <c r="I7" s="46"/>
      <c r="J7" s="47"/>
      <c r="L7" s="143" t="s">
        <v>4</v>
      </c>
      <c r="M7" s="143"/>
      <c r="O7" s="144" t="s">
        <v>13</v>
      </c>
      <c r="P7" s="144"/>
      <c r="Q7" s="144"/>
      <c r="R7" s="144"/>
      <c r="S7" s="144"/>
      <c r="T7" s="91"/>
    </row>
    <row r="8" spans="1:25" ht="60" x14ac:dyDescent="0.25">
      <c r="A8" s="148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7"/>
      <c r="D8" s="70"/>
      <c r="E8" s="70"/>
      <c r="F8" s="70"/>
      <c r="O8" s="140" t="s">
        <v>51</v>
      </c>
      <c r="P8" s="140"/>
      <c r="Q8" s="140"/>
      <c r="R8" s="140"/>
      <c r="S8" s="141" t="s">
        <v>52</v>
      </c>
      <c r="T8" s="152"/>
    </row>
    <row r="9" spans="1:25" ht="15.75" x14ac:dyDescent="0.25">
      <c r="A9" s="148"/>
      <c r="B9" s="45" t="str">
        <f>УПРАВЛЕНИЕ!B8</f>
        <v xml:space="preserve">Проявляет уважение к государственным символам России, праздникам. </v>
      </c>
      <c r="C9" s="77"/>
      <c r="D9" s="70"/>
      <c r="E9" s="70"/>
      <c r="F9" s="70"/>
      <c r="O9" s="140"/>
      <c r="P9" s="140"/>
      <c r="Q9" s="140"/>
      <c r="R9" s="140"/>
      <c r="S9" s="141"/>
      <c r="T9" s="152"/>
      <c r="Y9" s="51"/>
    </row>
    <row r="10" spans="1:25" ht="45" x14ac:dyDescent="0.25">
      <c r="A10" s="148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7"/>
      <c r="D10" s="70"/>
      <c r="E10" s="70"/>
      <c r="F10" s="70"/>
      <c r="H10" s="46"/>
      <c r="I10" s="46"/>
      <c r="J10" s="47"/>
      <c r="O10" s="140"/>
      <c r="P10" s="140"/>
      <c r="Q10" s="140"/>
      <c r="R10" s="140"/>
      <c r="S10" s="141"/>
      <c r="T10" s="111"/>
    </row>
    <row r="11" spans="1:25" ht="30" x14ac:dyDescent="0.25">
      <c r="A11" s="148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7"/>
      <c r="D11" s="41"/>
      <c r="E11" s="41"/>
      <c r="F11" s="41"/>
      <c r="H11" s="39"/>
      <c r="I11" s="39"/>
      <c r="J11" s="40"/>
      <c r="O11" s="140"/>
      <c r="P11" s="140"/>
      <c r="Q11" s="140"/>
      <c r="R11" s="140"/>
      <c r="S11" s="141"/>
      <c r="T11" s="111"/>
    </row>
    <row r="12" spans="1:25" ht="45" x14ac:dyDescent="0.25">
      <c r="A12" s="148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7"/>
      <c r="D12" s="41"/>
      <c r="E12" s="41"/>
      <c r="F12" s="41"/>
      <c r="G12" s="39"/>
      <c r="H12" s="39"/>
      <c r="I12" s="39"/>
      <c r="J12" s="40"/>
      <c r="O12" s="92"/>
      <c r="P12" s="92"/>
      <c r="Q12" s="92"/>
      <c r="R12" s="92"/>
      <c r="S12" s="92"/>
      <c r="T12" s="110"/>
    </row>
    <row r="13" spans="1:25" ht="18" customHeight="1" x14ac:dyDescent="0.25">
      <c r="A13" s="156" t="s">
        <v>27</v>
      </c>
      <c r="B13" s="157"/>
      <c r="C13" s="78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7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7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48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7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48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7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48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7"/>
      <c r="D17" s="71"/>
      <c r="E17" s="71"/>
      <c r="G17" s="139" t="s">
        <v>47</v>
      </c>
      <c r="H17" s="139"/>
      <c r="I17" s="139"/>
      <c r="J17" s="139"/>
      <c r="K17" s="139"/>
      <c r="L17" s="139"/>
      <c r="M17" s="139"/>
    </row>
    <row r="18" spans="1:13" x14ac:dyDescent="0.25">
      <c r="A18" s="158"/>
      <c r="B18" s="45" t="str">
        <f>УПРАВЛЕНИЕ!B16</f>
        <v>Принимает участие в мероприятиях патриотической направленности.</v>
      </c>
      <c r="C18" s="77"/>
      <c r="D18" s="71"/>
      <c r="E18" s="71"/>
      <c r="G18" s="139"/>
      <c r="H18" s="139"/>
      <c r="I18" s="139"/>
      <c r="J18" s="139"/>
      <c r="K18" s="139"/>
      <c r="L18" s="139"/>
      <c r="M18" s="139"/>
    </row>
    <row r="19" spans="1:13" ht="18" customHeight="1" x14ac:dyDescent="0.25">
      <c r="A19" s="156" t="s">
        <v>29</v>
      </c>
      <c r="B19" s="157"/>
      <c r="C19" s="78" t="e">
        <f>AVERAGE(C14:C18)</f>
        <v>#DIV/0!</v>
      </c>
      <c r="D19" s="71"/>
      <c r="E19" s="71"/>
      <c r="G19" s="139"/>
      <c r="H19" s="139"/>
      <c r="I19" s="139"/>
      <c r="J19" s="139"/>
      <c r="K19" s="139"/>
      <c r="L19" s="139"/>
      <c r="M19" s="139"/>
    </row>
    <row r="20" spans="1:13" ht="45" x14ac:dyDescent="0.25">
      <c r="A20" s="147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7"/>
      <c r="D20" s="71"/>
      <c r="E20" s="71"/>
      <c r="G20" s="139"/>
      <c r="H20" s="139"/>
      <c r="I20" s="139"/>
      <c r="J20" s="139"/>
      <c r="K20" s="139"/>
      <c r="L20" s="139"/>
      <c r="M20" s="139"/>
    </row>
    <row r="21" spans="1:13" ht="45.75" customHeight="1" x14ac:dyDescent="0.25">
      <c r="A21" s="148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7"/>
      <c r="D21" s="71"/>
      <c r="E21" s="71"/>
      <c r="G21" s="114"/>
      <c r="H21" s="114"/>
      <c r="I21" s="114"/>
      <c r="J21" s="114"/>
      <c r="K21" s="114"/>
      <c r="L21" s="114"/>
      <c r="M21" s="114"/>
    </row>
    <row r="22" spans="1:13" ht="45" x14ac:dyDescent="0.25">
      <c r="A22" s="148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7"/>
      <c r="D22" s="71"/>
      <c r="E22" s="71"/>
      <c r="G22" s="114"/>
      <c r="H22" s="114"/>
      <c r="I22" s="114"/>
      <c r="J22" s="114"/>
      <c r="K22" s="114"/>
      <c r="L22" s="114"/>
      <c r="M22" s="114"/>
    </row>
    <row r="23" spans="1:13" ht="60" x14ac:dyDescent="0.25">
      <c r="A23" s="148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7"/>
      <c r="D23" s="71"/>
      <c r="E23" s="71"/>
      <c r="G23" s="114"/>
      <c r="H23" s="114"/>
      <c r="I23" s="114"/>
      <c r="J23" s="114"/>
      <c r="K23" s="114"/>
      <c r="L23" s="114"/>
      <c r="M23" s="114"/>
    </row>
    <row r="24" spans="1:13" ht="45" x14ac:dyDescent="0.25">
      <c r="A24" s="148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7"/>
      <c r="D24" s="71"/>
      <c r="E24" s="71"/>
      <c r="F24" s="71"/>
    </row>
    <row r="25" spans="1:13" ht="45" x14ac:dyDescent="0.25">
      <c r="A25" s="158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7"/>
      <c r="D25" s="71"/>
      <c r="E25" s="71"/>
      <c r="F25" s="71"/>
    </row>
    <row r="26" spans="1:13" ht="18" customHeight="1" x14ac:dyDescent="0.25">
      <c r="A26" s="154" t="s">
        <v>30</v>
      </c>
      <c r="B26" s="155"/>
      <c r="C26" s="78" t="e">
        <f>AVERAGE(C20:C25)</f>
        <v>#DIV/0!</v>
      </c>
      <c r="D26" s="71"/>
      <c r="E26" s="71"/>
      <c r="F26" s="71"/>
    </row>
    <row r="27" spans="1:13" ht="30" x14ac:dyDescent="0.25">
      <c r="A27" s="153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7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53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7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53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7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53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7"/>
      <c r="D30" s="71"/>
      <c r="E30" s="71"/>
      <c r="F30" s="71"/>
      <c r="K30" s="56"/>
      <c r="L30" s="56"/>
      <c r="M30" s="56"/>
    </row>
    <row r="31" spans="1:13" ht="18" customHeight="1" x14ac:dyDescent="0.25">
      <c r="A31" s="154" t="s">
        <v>31</v>
      </c>
      <c r="B31" s="155"/>
      <c r="C31" s="78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7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53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7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53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7"/>
      <c r="D34" s="71"/>
      <c r="E34" s="71"/>
      <c r="F34" s="71"/>
    </row>
    <row r="35" spans="1:13" ht="30" x14ac:dyDescent="0.25">
      <c r="A35" s="153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7"/>
      <c r="D35" s="71"/>
      <c r="E35" s="71"/>
      <c r="F35" s="71"/>
    </row>
    <row r="36" spans="1:13" ht="30" x14ac:dyDescent="0.25">
      <c r="A36" s="153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7"/>
      <c r="D36" s="71"/>
      <c r="E36" s="71"/>
      <c r="F36" s="71"/>
    </row>
    <row r="37" spans="1:13" ht="18" customHeight="1" x14ac:dyDescent="0.25">
      <c r="A37" s="154" t="s">
        <v>32</v>
      </c>
      <c r="B37" s="155"/>
      <c r="C37" s="78" t="e">
        <f>AVERAGE(C32:C36)</f>
        <v>#DIV/0!</v>
      </c>
      <c r="D37" s="71"/>
      <c r="E37" s="71"/>
      <c r="F37" s="71"/>
    </row>
    <row r="38" spans="1:13" x14ac:dyDescent="0.25">
      <c r="A38" s="153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7"/>
      <c r="D38" s="71"/>
      <c r="E38" s="71"/>
      <c r="F38" s="71"/>
    </row>
    <row r="39" spans="1:13" ht="30" x14ac:dyDescent="0.25">
      <c r="A39" s="153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7"/>
      <c r="D39" s="71"/>
      <c r="E39" s="71"/>
      <c r="F39" s="71"/>
    </row>
    <row r="40" spans="1:13" ht="45" x14ac:dyDescent="0.25">
      <c r="A40" s="153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7"/>
      <c r="D40" s="71"/>
      <c r="E40" s="71"/>
      <c r="F40" s="71"/>
    </row>
    <row r="41" spans="1:13" ht="60" x14ac:dyDescent="0.25">
      <c r="A41" s="153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7"/>
      <c r="D41" s="71"/>
      <c r="E41" s="71"/>
      <c r="F41" s="71"/>
    </row>
    <row r="42" spans="1:13" ht="45" x14ac:dyDescent="0.25">
      <c r="A42" s="153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7"/>
      <c r="D42" s="71"/>
      <c r="E42" s="71"/>
      <c r="F42" s="71"/>
    </row>
    <row r="43" spans="1:13" ht="17.25" customHeight="1" x14ac:dyDescent="0.25">
      <c r="A43" s="154" t="s">
        <v>34</v>
      </c>
      <c r="B43" s="155"/>
      <c r="C43" s="78" t="e">
        <f>AVERAGE(C38:C42)</f>
        <v>#DIV/0!</v>
      </c>
      <c r="D43" s="71"/>
      <c r="E43" s="71"/>
      <c r="F43" s="71"/>
    </row>
    <row r="44" spans="1:13" ht="30" x14ac:dyDescent="0.25">
      <c r="A44" s="153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7"/>
      <c r="D44" s="71"/>
      <c r="E44" s="71"/>
      <c r="F44" s="71"/>
    </row>
    <row r="45" spans="1:13" x14ac:dyDescent="0.25">
      <c r="A45" s="153"/>
      <c r="B45" s="45" t="str">
        <f>УПРАВЛЕНИЕ!B38</f>
        <v>Выражает активное неприятие действий, приносящих вред природе.</v>
      </c>
      <c r="C45" s="77"/>
      <c r="D45" s="71"/>
      <c r="E45" s="71"/>
      <c r="F45" s="71"/>
    </row>
    <row r="46" spans="1:13" ht="30" x14ac:dyDescent="0.25">
      <c r="A46" s="153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7"/>
      <c r="D46" s="71"/>
      <c r="E46" s="71"/>
      <c r="F46" s="71"/>
    </row>
    <row r="47" spans="1:13" ht="45" x14ac:dyDescent="0.25">
      <c r="A47" s="153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7"/>
      <c r="D47" s="71"/>
      <c r="E47" s="71"/>
      <c r="F47" s="71"/>
    </row>
    <row r="48" spans="1:13" ht="30" x14ac:dyDescent="0.25">
      <c r="A48" s="153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7"/>
      <c r="D48" s="71"/>
      <c r="E48" s="71"/>
      <c r="F48" s="71"/>
    </row>
    <row r="49" spans="1:6" ht="18" customHeight="1" x14ac:dyDescent="0.25">
      <c r="A49" s="154" t="s">
        <v>44</v>
      </c>
      <c r="B49" s="155"/>
      <c r="C49" s="78" t="e">
        <f>AVERAGE(C44:C48)</f>
        <v>#DIV/0!</v>
      </c>
      <c r="D49" s="71"/>
      <c r="E49" s="71"/>
      <c r="F49" s="71"/>
    </row>
    <row r="50" spans="1:6" ht="30" x14ac:dyDescent="0.25">
      <c r="A50" s="153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7"/>
      <c r="D50" s="71"/>
      <c r="E50" s="71"/>
      <c r="F50" s="71"/>
    </row>
    <row r="51" spans="1:6" ht="45" x14ac:dyDescent="0.25">
      <c r="A51" s="153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7"/>
      <c r="D51" s="71"/>
      <c r="E51" s="71"/>
      <c r="F51" s="71"/>
    </row>
    <row r="52" spans="1:6" ht="45" x14ac:dyDescent="0.25">
      <c r="A52" s="153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7"/>
      <c r="D52" s="71"/>
      <c r="E52" s="71"/>
      <c r="F52" s="71"/>
    </row>
    <row r="53" spans="1:6" ht="45" x14ac:dyDescent="0.25">
      <c r="A53" s="153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7"/>
      <c r="D53" s="71"/>
      <c r="E53" s="71"/>
      <c r="F53" s="71"/>
    </row>
    <row r="54" spans="1:6" ht="18" customHeight="1" x14ac:dyDescent="0.25">
      <c r="A54" s="154" t="s">
        <v>35</v>
      </c>
      <c r="B54" s="155"/>
      <c r="C54" s="78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0" t="s">
        <v>16</v>
      </c>
      <c r="B65" s="81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6" priority="2" operator="equal">
      <formula>0</formula>
    </cfRule>
  </conditionalFormatting>
  <conditionalFormatting sqref="F6 J5 L6">
    <cfRule type="cellIs" dxfId="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2:AC37"/>
  <sheetViews>
    <sheetView zoomScale="82" zoomScaleNormal="82" workbookViewId="0">
      <selection activeCell="D33" sqref="D33"/>
    </sheetView>
  </sheetViews>
  <sheetFormatPr defaultColWidth="9.140625" defaultRowHeight="15" x14ac:dyDescent="0.25"/>
  <cols>
    <col min="1" max="1" width="5" style="5" customWidth="1"/>
    <col min="2" max="2" width="18.5703125" style="5" customWidth="1"/>
    <col min="3" max="10" width="11.85546875" style="35" customWidth="1"/>
    <col min="11" max="11" width="11.85546875" style="5" customWidth="1"/>
    <col min="12" max="12" width="14.85546875" style="5" customWidth="1"/>
    <col min="13" max="14" width="6.28515625" style="5" customWidth="1"/>
    <col min="15" max="22" width="9.140625" style="5"/>
    <col min="23" max="23" width="7.140625" style="5" customWidth="1"/>
    <col min="24" max="24" width="4.7109375" style="5" customWidth="1"/>
    <col min="25" max="16384" width="9.140625" style="5"/>
  </cols>
  <sheetData>
    <row r="2" spans="1:29" ht="15.75" x14ac:dyDescent="0.25">
      <c r="A2" s="52"/>
      <c r="C2" s="162" t="str">
        <f>УПРАВЛЕНИЕ!A3</f>
        <v>Мониторинг личностных результатов обучающихся (ООО)</v>
      </c>
      <c r="D2" s="162"/>
      <c r="E2" s="162"/>
      <c r="F2" s="162"/>
      <c r="G2" s="162"/>
      <c r="H2" s="162"/>
      <c r="I2" s="120">
        <f>СТАРТ!D5</f>
        <v>0</v>
      </c>
      <c r="J2" s="82" t="s">
        <v>14</v>
      </c>
    </row>
    <row r="3" spans="1:29" ht="15.75" x14ac:dyDescent="0.25">
      <c r="B3" s="63">
        <f>СТАРТ!B3</f>
        <v>0</v>
      </c>
      <c r="C3" s="83"/>
      <c r="D3" s="83"/>
      <c r="E3" s="83"/>
      <c r="F3" s="83"/>
      <c r="G3" s="83"/>
      <c r="H3" s="83"/>
      <c r="I3" s="82"/>
      <c r="K3" s="75">
        <f>СТАРТ!B5</f>
        <v>0</v>
      </c>
      <c r="N3" s="164" t="str">
        <f>СТАРТ!A1</f>
        <v>Мониторинг личностных результатов обучающихся (ООО)</v>
      </c>
      <c r="O3" s="164"/>
      <c r="P3" s="164"/>
      <c r="Q3" s="164"/>
      <c r="R3" s="164"/>
      <c r="S3" s="164"/>
      <c r="T3" s="164"/>
      <c r="U3" s="164"/>
      <c r="V3" s="164"/>
      <c r="W3" s="164"/>
      <c r="X3" s="164"/>
    </row>
    <row r="4" spans="1:29" ht="15.75" x14ac:dyDescent="0.25">
      <c r="B4" s="62" t="s">
        <v>15</v>
      </c>
      <c r="C4" s="84"/>
      <c r="K4" s="76" t="s">
        <v>4</v>
      </c>
      <c r="O4" s="52"/>
      <c r="P4" s="53"/>
      <c r="Q4" s="149" t="s">
        <v>5</v>
      </c>
      <c r="R4" s="149"/>
      <c r="S4" s="60">
        <f>СТАРТ!D5</f>
        <v>0</v>
      </c>
      <c r="T4" s="52"/>
      <c r="U4" s="61"/>
      <c r="V4" s="53"/>
      <c r="W4" s="53"/>
    </row>
    <row r="5" spans="1:29" ht="15.75" x14ac:dyDescent="0.25">
      <c r="O5" s="142">
        <f>СТАРТ!B3</f>
        <v>0</v>
      </c>
      <c r="P5" s="142"/>
      <c r="Q5" s="59"/>
      <c r="R5" s="49"/>
      <c r="S5" s="50"/>
      <c r="T5" s="145">
        <f>СТАРТ!B5</f>
        <v>0</v>
      </c>
      <c r="U5" s="145"/>
      <c r="V5" s="145"/>
      <c r="W5" s="99"/>
    </row>
    <row r="6" spans="1:29" ht="36.75" customHeight="1" x14ac:dyDescent="0.25">
      <c r="A6" s="103" t="s">
        <v>6</v>
      </c>
      <c r="B6" s="103" t="s">
        <v>7</v>
      </c>
      <c r="C6" s="104" t="str">
        <f>УПРАВЛЕНИЕ!A6</f>
        <v>Гражданское воспитание</v>
      </c>
      <c r="D6" s="104" t="str">
        <f>УПРАВЛЕНИЕ!A12</f>
        <v>Патриотическое воспитание</v>
      </c>
      <c r="E6" s="104" t="str">
        <f>УПРАВЛЕНИЕ!A17</f>
        <v>Духовно-нравственное воспитание</v>
      </c>
      <c r="F6" s="104" t="str">
        <f>УПРАВЛЕНИЕ!A23</f>
        <v>Эстетическое воспитание</v>
      </c>
      <c r="G6" s="104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H6" s="104" t="str">
        <f>УПРАВЛЕНИЕ!A32</f>
        <v>Трудовое воспитание</v>
      </c>
      <c r="I6" s="104" t="str">
        <f>УПРАВЛЕНИЕ!A37</f>
        <v>Экологическое воспитание</v>
      </c>
      <c r="J6" s="104" t="str">
        <f>УПРАВЛЕНИЕ!A42</f>
        <v>Ценность научного познания</v>
      </c>
      <c r="K6" s="105" t="s">
        <v>16</v>
      </c>
      <c r="L6" s="106" t="s">
        <v>55</v>
      </c>
      <c r="O6" s="165" t="s">
        <v>15</v>
      </c>
      <c r="P6" s="165"/>
      <c r="R6" s="46"/>
      <c r="S6" s="47"/>
      <c r="T6" s="143" t="s">
        <v>4</v>
      </c>
      <c r="U6" s="143"/>
      <c r="V6" s="143"/>
      <c r="W6" s="100"/>
    </row>
    <row r="7" spans="1:29" s="32" customFormat="1" ht="18.75" customHeight="1" x14ac:dyDescent="0.2">
      <c r="A7" s="97">
        <v>1</v>
      </c>
      <c r="B7" s="98">
        <f>СТАРТ!B9</f>
        <v>0</v>
      </c>
      <c r="C7" s="122" t="e">
        <f>'1'!C13</f>
        <v>#DIV/0!</v>
      </c>
      <c r="D7" s="122" t="e">
        <f>'1'!C19</f>
        <v>#DIV/0!</v>
      </c>
      <c r="E7" s="122" t="e">
        <f>'1'!C26</f>
        <v>#DIV/0!</v>
      </c>
      <c r="F7" s="122" t="e">
        <f>'1'!C31</f>
        <v>#DIV/0!</v>
      </c>
      <c r="G7" s="122" t="e">
        <f>'1'!C37</f>
        <v>#DIV/0!</v>
      </c>
      <c r="H7" s="122" t="e">
        <f>'1'!C43</f>
        <v>#DIV/0!</v>
      </c>
      <c r="I7" s="122" t="e">
        <f>'1'!C49</f>
        <v>#DIV/0!</v>
      </c>
      <c r="J7" s="122" t="e">
        <f>'1'!C54</f>
        <v>#DIV/0!</v>
      </c>
      <c r="K7" s="123" t="e">
        <f t="shared" ref="K7:K17" si="0">AVERAGE(C7:J7)</f>
        <v>#DIV/0!</v>
      </c>
      <c r="L7" s="107" t="e">
        <f>IF(K7&gt;4.44,"Высокий",IF(AND(K7&lt;4.49,K7&gt;3.24),"Повышенный",IF(AND(K7&lt;2.1,K7&gt;1.24),"Ниже среднего",IF(AND(K7&lt;3.29,K7&gt;2),"Средний","Критический"))))</f>
        <v>#DIV/0!</v>
      </c>
      <c r="O7" s="161" t="s">
        <v>62</v>
      </c>
      <c r="P7" s="161"/>
      <c r="Q7" s="161"/>
      <c r="R7" s="161"/>
      <c r="S7" s="161"/>
      <c r="T7" s="161"/>
      <c r="U7" s="161"/>
      <c r="V7" s="161"/>
    </row>
    <row r="8" spans="1:29" s="32" customFormat="1" ht="18.75" customHeight="1" x14ac:dyDescent="0.2">
      <c r="A8" s="97">
        <v>2</v>
      </c>
      <c r="B8" s="98">
        <f>СТАРТ!B10</f>
        <v>0</v>
      </c>
      <c r="C8" s="122" t="e">
        <f>'2'!C13</f>
        <v>#DIV/0!</v>
      </c>
      <c r="D8" s="122" t="e">
        <f>'2'!C19</f>
        <v>#DIV/0!</v>
      </c>
      <c r="E8" s="122" t="e">
        <f>'2'!C26</f>
        <v>#DIV/0!</v>
      </c>
      <c r="F8" s="122" t="e">
        <f>'2'!C31</f>
        <v>#DIV/0!</v>
      </c>
      <c r="G8" s="122" t="e">
        <f>'2'!C37</f>
        <v>#DIV/0!</v>
      </c>
      <c r="H8" s="122" t="e">
        <f>'2'!C43</f>
        <v>#DIV/0!</v>
      </c>
      <c r="I8" s="122" t="e">
        <f>'2'!C49</f>
        <v>#DIV/0!</v>
      </c>
      <c r="J8" s="122" t="e">
        <f>'2'!C54</f>
        <v>#DIV/0!</v>
      </c>
      <c r="K8" s="123" t="e">
        <f t="shared" si="0"/>
        <v>#DIV/0!</v>
      </c>
      <c r="L8" s="107" t="e">
        <f t="shared" ref="L8:L17" si="1">IF(K8&gt;4.44,"Высокий",IF(AND(K8&lt;4.49,K8&gt;3.24),"Повышенный",IF(AND(K8&lt;2.1,K8&gt;1.24),"Ниже среднего",IF(AND(K8&lt;3.29,K8&gt;2),"Средний","Критический"))))</f>
        <v>#DIV/0!</v>
      </c>
      <c r="O8" s="161"/>
      <c r="P8" s="161"/>
      <c r="Q8" s="161"/>
      <c r="R8" s="161"/>
      <c r="S8" s="161"/>
      <c r="T8" s="161"/>
      <c r="U8" s="161"/>
      <c r="V8" s="161"/>
      <c r="X8" s="56" t="s">
        <v>46</v>
      </c>
      <c r="Z8" s="56"/>
      <c r="AA8" s="86" t="e">
        <f>K17</f>
        <v>#DIV/0!</v>
      </c>
    </row>
    <row r="9" spans="1:29" s="32" customFormat="1" ht="18.75" customHeight="1" x14ac:dyDescent="0.2">
      <c r="A9" s="97">
        <v>3</v>
      </c>
      <c r="B9" s="98">
        <f>СТАРТ!B11</f>
        <v>0</v>
      </c>
      <c r="C9" s="122" t="e">
        <f>'3'!C13</f>
        <v>#DIV/0!</v>
      </c>
      <c r="D9" s="122" t="e">
        <f>'3'!C19</f>
        <v>#DIV/0!</v>
      </c>
      <c r="E9" s="122" t="e">
        <f>'3'!C26</f>
        <v>#DIV/0!</v>
      </c>
      <c r="F9" s="122" t="e">
        <f>'3'!C31</f>
        <v>#DIV/0!</v>
      </c>
      <c r="G9" s="122" t="e">
        <f>'3'!C37</f>
        <v>#DIV/0!</v>
      </c>
      <c r="H9" s="122" t="e">
        <f>'3'!C43</f>
        <v>#DIV/0!</v>
      </c>
      <c r="I9" s="122" t="e">
        <f>'3'!C49</f>
        <v>#DIV/0!</v>
      </c>
      <c r="J9" s="122" t="e">
        <f>'3'!C54</f>
        <v>#DIV/0!</v>
      </c>
      <c r="K9" s="123" t="e">
        <f t="shared" si="0"/>
        <v>#DIV/0!</v>
      </c>
      <c r="L9" s="107" t="e">
        <f t="shared" si="1"/>
        <v>#DIV/0!</v>
      </c>
      <c r="O9" s="161"/>
      <c r="P9" s="161"/>
      <c r="Q9" s="161"/>
      <c r="R9" s="161"/>
      <c r="S9" s="161"/>
      <c r="T9" s="161"/>
      <c r="U9" s="161"/>
      <c r="V9" s="161"/>
    </row>
    <row r="10" spans="1:29" s="32" customFormat="1" ht="18.75" customHeight="1" x14ac:dyDescent="0.2">
      <c r="A10" s="97">
        <v>4</v>
      </c>
      <c r="B10" s="98">
        <f>СТАРТ!B12</f>
        <v>0</v>
      </c>
      <c r="C10" s="122" t="e">
        <f>'4'!C13</f>
        <v>#DIV/0!</v>
      </c>
      <c r="D10" s="122" t="e">
        <f>'4'!C19</f>
        <v>#DIV/0!</v>
      </c>
      <c r="E10" s="122" t="e">
        <f>'4'!C26</f>
        <v>#DIV/0!</v>
      </c>
      <c r="F10" s="122" t="e">
        <f>'4'!C31</f>
        <v>#DIV/0!</v>
      </c>
      <c r="G10" s="122" t="e">
        <f>'4'!C37</f>
        <v>#DIV/0!</v>
      </c>
      <c r="H10" s="122" t="e">
        <f>'4'!C43</f>
        <v>#DIV/0!</v>
      </c>
      <c r="I10" s="122" t="e">
        <f>'4'!C49</f>
        <v>#DIV/0!</v>
      </c>
      <c r="J10" s="122" t="e">
        <f>'4'!C54</f>
        <v>#DIV/0!</v>
      </c>
      <c r="K10" s="123" t="e">
        <f t="shared" si="0"/>
        <v>#DIV/0!</v>
      </c>
      <c r="L10" s="107" t="e">
        <f t="shared" si="1"/>
        <v>#DIV/0!</v>
      </c>
    </row>
    <row r="11" spans="1:29" s="32" customFormat="1" ht="18.75" customHeight="1" x14ac:dyDescent="0.2">
      <c r="A11" s="97">
        <v>5</v>
      </c>
      <c r="B11" s="98">
        <f>СТАРТ!B13</f>
        <v>0</v>
      </c>
      <c r="C11" s="122" t="e">
        <f>'5'!C13</f>
        <v>#DIV/0!</v>
      </c>
      <c r="D11" s="122" t="e">
        <f>'5'!C19</f>
        <v>#DIV/0!</v>
      </c>
      <c r="E11" s="122" t="e">
        <f>'5'!C26</f>
        <v>#DIV/0!</v>
      </c>
      <c r="F11" s="122" t="e">
        <f>'5'!C31</f>
        <v>#DIV/0!</v>
      </c>
      <c r="G11" s="122" t="e">
        <f>'5'!C37</f>
        <v>#DIV/0!</v>
      </c>
      <c r="H11" s="122" t="e">
        <f>'5'!C43</f>
        <v>#DIV/0!</v>
      </c>
      <c r="I11" s="122" t="e">
        <f>'5'!C49</f>
        <v>#DIV/0!</v>
      </c>
      <c r="J11" s="122" t="e">
        <f>'5'!C54</f>
        <v>#DIV/0!</v>
      </c>
      <c r="K11" s="123" t="e">
        <f t="shared" si="0"/>
        <v>#DIV/0!</v>
      </c>
      <c r="L11" s="107" t="e">
        <f t="shared" si="1"/>
        <v>#DIV/0!</v>
      </c>
      <c r="W11" s="160" t="s">
        <v>48</v>
      </c>
      <c r="X11" s="160"/>
      <c r="Y11" s="160"/>
      <c r="Z11" s="160"/>
      <c r="AA11" s="160"/>
      <c r="AB11" s="160"/>
      <c r="AC11" s="160"/>
    </row>
    <row r="12" spans="1:29" s="32" customFormat="1" ht="18.75" customHeight="1" x14ac:dyDescent="0.2">
      <c r="A12" s="97">
        <v>6</v>
      </c>
      <c r="B12" s="98">
        <f>СТАРТ!B14</f>
        <v>0</v>
      </c>
      <c r="C12" s="122" t="e">
        <f>'6'!C13</f>
        <v>#DIV/0!</v>
      </c>
      <c r="D12" s="122" t="e">
        <f>'6'!C19</f>
        <v>#DIV/0!</v>
      </c>
      <c r="E12" s="122" t="e">
        <f>'6'!C26</f>
        <v>#DIV/0!</v>
      </c>
      <c r="F12" s="122" t="e">
        <f>'6'!C31</f>
        <v>#DIV/0!</v>
      </c>
      <c r="G12" s="122" t="e">
        <f>'6'!C37</f>
        <v>#DIV/0!</v>
      </c>
      <c r="H12" s="122" t="e">
        <f>'6'!C43</f>
        <v>#DIV/0!</v>
      </c>
      <c r="I12" s="122" t="e">
        <f>'6'!C49</f>
        <v>#DIV/0!</v>
      </c>
      <c r="J12" s="122" t="e">
        <f>'6'!C54</f>
        <v>#DIV/0!</v>
      </c>
      <c r="K12" s="123" t="e">
        <f t="shared" si="0"/>
        <v>#DIV/0!</v>
      </c>
      <c r="L12" s="107" t="e">
        <f t="shared" si="1"/>
        <v>#DIV/0!</v>
      </c>
      <c r="X12" s="166" t="s">
        <v>56</v>
      </c>
      <c r="Y12" s="166"/>
      <c r="Z12" s="166"/>
      <c r="AA12" s="166"/>
      <c r="AB12" s="166"/>
      <c r="AC12" s="166"/>
    </row>
    <row r="13" spans="1:29" s="32" customFormat="1" ht="18.75" customHeight="1" x14ac:dyDescent="0.2">
      <c r="A13" s="97">
        <v>7</v>
      </c>
      <c r="B13" s="98">
        <f>СТАРТ!B15</f>
        <v>0</v>
      </c>
      <c r="C13" s="122" t="e">
        <f>'7'!C13</f>
        <v>#DIV/0!</v>
      </c>
      <c r="D13" s="122" t="e">
        <f>'7'!C19</f>
        <v>#DIV/0!</v>
      </c>
      <c r="E13" s="122" t="e">
        <f>'7'!C26</f>
        <v>#DIV/0!</v>
      </c>
      <c r="F13" s="122" t="e">
        <f>'7'!C31</f>
        <v>#DIV/0!</v>
      </c>
      <c r="G13" s="122" t="e">
        <f>'7'!C37</f>
        <v>#DIV/0!</v>
      </c>
      <c r="H13" s="122" t="e">
        <f>'7'!C43</f>
        <v>#DIV/0!</v>
      </c>
      <c r="I13" s="122" t="e">
        <f>'7'!C49</f>
        <v>#DIV/0!</v>
      </c>
      <c r="J13" s="122" t="e">
        <f>'7'!C54</f>
        <v>#DIV/0!</v>
      </c>
      <c r="K13" s="123" t="e">
        <f t="shared" si="0"/>
        <v>#DIV/0!</v>
      </c>
      <c r="L13" s="107" t="e">
        <f t="shared" si="1"/>
        <v>#DIV/0!</v>
      </c>
      <c r="X13" s="166"/>
      <c r="Y13" s="166"/>
      <c r="Z13" s="166"/>
      <c r="AA13" s="166"/>
      <c r="AB13" s="166"/>
      <c r="AC13" s="166"/>
    </row>
    <row r="14" spans="1:29" s="32" customFormat="1" ht="18.75" customHeight="1" x14ac:dyDescent="0.2">
      <c r="A14" s="97">
        <v>8</v>
      </c>
      <c r="B14" s="98">
        <f>СТАРТ!B16</f>
        <v>0</v>
      </c>
      <c r="C14" s="122" t="e">
        <f>'8'!C13</f>
        <v>#DIV/0!</v>
      </c>
      <c r="D14" s="122" t="e">
        <f>'8'!C19</f>
        <v>#DIV/0!</v>
      </c>
      <c r="E14" s="122" t="e">
        <f>'8'!C26</f>
        <v>#DIV/0!</v>
      </c>
      <c r="F14" s="122" t="e">
        <f>'8'!C31</f>
        <v>#DIV/0!</v>
      </c>
      <c r="G14" s="122" t="e">
        <f>'8'!C37</f>
        <v>#DIV/0!</v>
      </c>
      <c r="H14" s="122" t="e">
        <f>'8'!C43</f>
        <v>#DIV/0!</v>
      </c>
      <c r="I14" s="122" t="e">
        <f>'8'!C49</f>
        <v>#DIV/0!</v>
      </c>
      <c r="J14" s="122" t="e">
        <f>'8'!C54</f>
        <v>#DIV/0!</v>
      </c>
      <c r="K14" s="123" t="e">
        <f t="shared" si="0"/>
        <v>#DIV/0!</v>
      </c>
      <c r="L14" s="107" t="e">
        <f t="shared" si="1"/>
        <v>#DIV/0!</v>
      </c>
      <c r="X14" s="166"/>
      <c r="Y14" s="166"/>
      <c r="Z14" s="166"/>
      <c r="AA14" s="166"/>
      <c r="AB14" s="166"/>
      <c r="AC14" s="166"/>
    </row>
    <row r="15" spans="1:29" s="32" customFormat="1" ht="18.75" customHeight="1" x14ac:dyDescent="0.2">
      <c r="A15" s="97">
        <v>9</v>
      </c>
      <c r="B15" s="98">
        <f>СТАРТ!B17</f>
        <v>0</v>
      </c>
      <c r="C15" s="122" t="e">
        <f>'9'!C13</f>
        <v>#DIV/0!</v>
      </c>
      <c r="D15" s="122" t="e">
        <f>'9'!C19</f>
        <v>#DIV/0!</v>
      </c>
      <c r="E15" s="122" t="e">
        <f>'9'!C26</f>
        <v>#DIV/0!</v>
      </c>
      <c r="F15" s="122" t="e">
        <f>'9'!C31</f>
        <v>#DIV/0!</v>
      </c>
      <c r="G15" s="122" t="e">
        <f>'9'!C37</f>
        <v>#DIV/0!</v>
      </c>
      <c r="H15" s="122" t="e">
        <f>'9'!C43</f>
        <v>#DIV/0!</v>
      </c>
      <c r="I15" s="122" t="e">
        <f>'9'!C49</f>
        <v>#DIV/0!</v>
      </c>
      <c r="J15" s="122" t="e">
        <f>'9'!C54</f>
        <v>#DIV/0!</v>
      </c>
      <c r="K15" s="123" t="e">
        <f t="shared" si="0"/>
        <v>#DIV/0!</v>
      </c>
      <c r="L15" s="107" t="e">
        <f t="shared" si="1"/>
        <v>#DIV/0!</v>
      </c>
      <c r="X15" s="166"/>
      <c r="Y15" s="166"/>
      <c r="Z15" s="166"/>
      <c r="AA15" s="166"/>
      <c r="AB15" s="166"/>
      <c r="AC15" s="166"/>
    </row>
    <row r="16" spans="1:29" s="32" customFormat="1" ht="18.75" customHeight="1" x14ac:dyDescent="0.2">
      <c r="A16" s="97">
        <v>10</v>
      </c>
      <c r="B16" s="98">
        <f>СТАРТ!B18</f>
        <v>0</v>
      </c>
      <c r="C16" s="122" t="e">
        <f>'10'!C13</f>
        <v>#DIV/0!</v>
      </c>
      <c r="D16" s="122" t="e">
        <f>'10'!C19</f>
        <v>#DIV/0!</v>
      </c>
      <c r="E16" s="122" t="e">
        <f>'10'!C26</f>
        <v>#DIV/0!</v>
      </c>
      <c r="F16" s="122" t="e">
        <f>'10'!C31</f>
        <v>#DIV/0!</v>
      </c>
      <c r="G16" s="122" t="e">
        <f>'10'!C37</f>
        <v>#DIV/0!</v>
      </c>
      <c r="H16" s="122" t="e">
        <f>'10'!C43</f>
        <v>#DIV/0!</v>
      </c>
      <c r="I16" s="122" t="e">
        <f>'10'!C49</f>
        <v>#DIV/0!</v>
      </c>
      <c r="J16" s="122" t="e">
        <f>'10'!C54</f>
        <v>#DIV/0!</v>
      </c>
      <c r="K16" s="123" t="e">
        <f t="shared" si="0"/>
        <v>#DIV/0!</v>
      </c>
      <c r="L16" s="107" t="e">
        <f t="shared" si="1"/>
        <v>#DIV/0!</v>
      </c>
      <c r="X16" s="166"/>
      <c r="Y16" s="166"/>
      <c r="Z16" s="166"/>
      <c r="AA16" s="166"/>
      <c r="AB16" s="166"/>
      <c r="AC16" s="166"/>
    </row>
    <row r="17" spans="1:22" s="32" customFormat="1" ht="18.75" customHeight="1" x14ac:dyDescent="0.2">
      <c r="A17" s="163" t="s">
        <v>16</v>
      </c>
      <c r="B17" s="163"/>
      <c r="C17" s="124" t="e">
        <f t="shared" ref="C17:J17" si="2">AVERAGE(C7:C16)</f>
        <v>#DIV/0!</v>
      </c>
      <c r="D17" s="124" t="e">
        <f t="shared" si="2"/>
        <v>#DIV/0!</v>
      </c>
      <c r="E17" s="124" t="e">
        <f t="shared" si="2"/>
        <v>#DIV/0!</v>
      </c>
      <c r="F17" s="124" t="e">
        <f t="shared" si="2"/>
        <v>#DIV/0!</v>
      </c>
      <c r="G17" s="124" t="e">
        <f t="shared" si="2"/>
        <v>#DIV/0!</v>
      </c>
      <c r="H17" s="124" t="e">
        <f t="shared" si="2"/>
        <v>#DIV/0!</v>
      </c>
      <c r="I17" s="124" t="e">
        <f t="shared" si="2"/>
        <v>#DIV/0!</v>
      </c>
      <c r="J17" s="124" t="e">
        <f t="shared" si="2"/>
        <v>#DIV/0!</v>
      </c>
      <c r="K17" s="123" t="e">
        <f t="shared" si="0"/>
        <v>#DIV/0!</v>
      </c>
      <c r="L17" s="107" t="e">
        <f t="shared" si="1"/>
        <v>#DIV/0!</v>
      </c>
    </row>
    <row r="18" spans="1:22" ht="18.75" customHeight="1" x14ac:dyDescent="0.25">
      <c r="A18" s="159" t="s">
        <v>55</v>
      </c>
      <c r="B18" s="159"/>
      <c r="C18" s="108" t="e">
        <f>IF(C17&gt;4.44,"Высокий",IF(AND(C17&lt;4.49,C17&gt;3.24),"Повышенный",IF(AND(C17&lt;2.1,C17&gt;1.24),"Ниже среднего",IF(AND(C17&lt;3.29,C17&gt;2),"Средний","Критический"))))</f>
        <v>#DIV/0!</v>
      </c>
      <c r="D18" s="108" t="e">
        <f t="shared" ref="D18:K18" si="3">IF(D17&gt;4.44,"Высокий",IF(AND(D17&lt;4.49,D17&gt;3.24),"Повышенный",IF(AND(D17&lt;2.1,D17&gt;1.24),"Ниже среднего",IF(AND(D17&lt;3.29,D17&gt;2),"Средний","Критический"))))</f>
        <v>#DIV/0!</v>
      </c>
      <c r="E18" s="108" t="e">
        <f t="shared" si="3"/>
        <v>#DIV/0!</v>
      </c>
      <c r="F18" s="108" t="e">
        <f t="shared" si="3"/>
        <v>#DIV/0!</v>
      </c>
      <c r="G18" s="108" t="e">
        <f t="shared" si="3"/>
        <v>#DIV/0!</v>
      </c>
      <c r="H18" s="108" t="e">
        <f t="shared" si="3"/>
        <v>#DIV/0!</v>
      </c>
      <c r="I18" s="108" t="e">
        <f t="shared" si="3"/>
        <v>#DIV/0!</v>
      </c>
      <c r="J18" s="108" t="e">
        <f t="shared" si="3"/>
        <v>#DIV/0!</v>
      </c>
      <c r="K18" s="108" t="e">
        <f t="shared" si="3"/>
        <v>#DIV/0!</v>
      </c>
    </row>
    <row r="21" spans="1:22" x14ac:dyDescent="0.25">
      <c r="A21" s="23"/>
      <c r="B21" s="43"/>
      <c r="C21" s="85"/>
      <c r="E21" s="85"/>
    </row>
    <row r="22" spans="1:22" x14ac:dyDescent="0.25">
      <c r="A22" s="23"/>
      <c r="B22" s="43"/>
      <c r="C22" s="85"/>
    </row>
    <row r="23" spans="1:22" hidden="1" x14ac:dyDescent="0.25">
      <c r="A23" s="23"/>
      <c r="B23" s="5" t="s">
        <v>57</v>
      </c>
      <c r="C23" s="101">
        <f>COUNTIF(L7:L16,"Критический")</f>
        <v>0</v>
      </c>
    </row>
    <row r="24" spans="1:22" hidden="1" x14ac:dyDescent="0.25">
      <c r="B24" s="5" t="s">
        <v>58</v>
      </c>
      <c r="C24" s="101">
        <f>COUNTIF(L7:L16,"Ниже среднего")</f>
        <v>0</v>
      </c>
    </row>
    <row r="25" spans="1:22" hidden="1" x14ac:dyDescent="0.25">
      <c r="A25" s="23"/>
      <c r="B25" s="35" t="s">
        <v>59</v>
      </c>
      <c r="C25" s="101">
        <f>COUNTIF(L7:L16,"Средний")</f>
        <v>0</v>
      </c>
    </row>
    <row r="26" spans="1:22" hidden="1" x14ac:dyDescent="0.25">
      <c r="A26" s="23"/>
      <c r="B26" s="35" t="s">
        <v>60</v>
      </c>
      <c r="C26" s="101">
        <f>COUNTIF(L7:L16,"Повышенный")</f>
        <v>0</v>
      </c>
    </row>
    <row r="27" spans="1:22" ht="15.75" hidden="1" x14ac:dyDescent="0.25">
      <c r="A27" s="23"/>
      <c r="B27" s="35" t="s">
        <v>61</v>
      </c>
      <c r="C27" s="102">
        <f>COUNTIF(L7:L16,"Высокий")</f>
        <v>0</v>
      </c>
    </row>
    <row r="28" spans="1:22" x14ac:dyDescent="0.25">
      <c r="A28" s="23"/>
      <c r="B28" s="43"/>
      <c r="C28" s="101"/>
    </row>
    <row r="29" spans="1:22" x14ac:dyDescent="0.25">
      <c r="A29" s="23"/>
      <c r="B29" s="43"/>
      <c r="C29" s="85"/>
    </row>
    <row r="30" spans="1:22" x14ac:dyDescent="0.25">
      <c r="A30" s="23"/>
      <c r="B30" s="23"/>
      <c r="O30" s="146" t="s">
        <v>63</v>
      </c>
      <c r="P30" s="146"/>
      <c r="Q30" s="146"/>
      <c r="R30" s="146"/>
      <c r="S30" s="146"/>
      <c r="T30" s="146"/>
      <c r="U30" s="146"/>
      <c r="V30" s="146"/>
    </row>
    <row r="31" spans="1:22" x14ac:dyDescent="0.25">
      <c r="A31" s="23"/>
      <c r="B31" s="23"/>
    </row>
    <row r="32" spans="1:22" x14ac:dyDescent="0.25">
      <c r="A32" s="23"/>
      <c r="B32" s="23"/>
    </row>
    <row r="33" spans="1:2" x14ac:dyDescent="0.25">
      <c r="A33" s="44"/>
      <c r="B33" s="43"/>
    </row>
    <row r="34" spans="1:2" x14ac:dyDescent="0.25">
      <c r="A34" s="44"/>
      <c r="B34" s="43"/>
    </row>
    <row r="35" spans="1:2" x14ac:dyDescent="0.25">
      <c r="A35" s="44"/>
      <c r="B35" s="43"/>
    </row>
    <row r="36" spans="1:2" x14ac:dyDescent="0.25">
      <c r="A36" s="23"/>
      <c r="B36" s="23"/>
    </row>
    <row r="37" spans="1:2" x14ac:dyDescent="0.25">
      <c r="A37" s="23"/>
      <c r="B37" s="43"/>
    </row>
  </sheetData>
  <sheetProtection sheet="1" selectLockedCells="1"/>
  <mergeCells count="13">
    <mergeCell ref="A18:B18"/>
    <mergeCell ref="W11:AC11"/>
    <mergeCell ref="O7:V9"/>
    <mergeCell ref="O30:V30"/>
    <mergeCell ref="C2:H2"/>
    <mergeCell ref="A17:B17"/>
    <mergeCell ref="N3:X3"/>
    <mergeCell ref="T5:V5"/>
    <mergeCell ref="O5:P5"/>
    <mergeCell ref="O6:P6"/>
    <mergeCell ref="Q4:R4"/>
    <mergeCell ref="T6:V6"/>
    <mergeCell ref="X12:AC16"/>
  </mergeCells>
  <conditionalFormatting sqref="K3">
    <cfRule type="cellIs" dxfId="4" priority="5" operator="equal">
      <formula>0</formula>
    </cfRule>
  </conditionalFormatting>
  <conditionalFormatting sqref="B7:B16">
    <cfRule type="cellIs" dxfId="3" priority="4" operator="equal">
      <formula>0</formula>
    </cfRule>
  </conditionalFormatting>
  <conditionalFormatting sqref="O6:P6 S4 T5:W5">
    <cfRule type="cellIs" dxfId="2" priority="3" operator="equal">
      <formula>0</formula>
    </cfRule>
  </conditionalFormatting>
  <conditionalFormatting sqref="O5:P5">
    <cfRule type="cellIs" dxfId="1" priority="2" operator="equal">
      <formula>0</formula>
    </cfRule>
  </conditionalFormatting>
  <conditionalFormatting sqref="B3">
    <cfRule type="cellIs" dxfId="0" priority="1" operator="equal">
      <formula>0</formula>
    </cfRule>
  </conditionalFormatting>
  <pageMargins left="0.19685039370078741" right="0.11811023622047245" top="0.15748031496062992" bottom="0.19685039370078741" header="0.31496062992125984" footer="0.31496062992125984"/>
  <pageSetup paperSize="9" orientation="landscape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20"/>
  <sheetViews>
    <sheetView tabSelected="1" zoomScale="80" zoomScaleNormal="80" workbookViewId="0">
      <selection activeCell="B3" sqref="B3"/>
    </sheetView>
  </sheetViews>
  <sheetFormatPr defaultColWidth="9.140625" defaultRowHeight="15" x14ac:dyDescent="0.25"/>
  <cols>
    <col min="1" max="1" width="6.28515625" style="5" customWidth="1"/>
    <col min="2" max="2" width="29.7109375" style="115" customWidth="1"/>
    <col min="3" max="3" width="5" style="5" customWidth="1"/>
    <col min="4" max="7" width="9.140625" style="5"/>
    <col min="8" max="8" width="16.42578125" style="5" customWidth="1"/>
    <col min="9" max="9" width="7" style="1" customWidth="1"/>
    <col min="10" max="10" width="9.140625" style="5" hidden="1" customWidth="1"/>
    <col min="11" max="15" width="9.140625" style="5"/>
    <col min="16" max="16" width="16.7109375" style="5" customWidth="1"/>
    <col min="17" max="16384" width="9.140625" style="5"/>
  </cols>
  <sheetData>
    <row r="1" spans="1:18" x14ac:dyDescent="0.25">
      <c r="A1" s="127" t="str">
        <f>УПРАВЛЕНИЕ!A3</f>
        <v>Мониторинг личностных результатов обучающихся (ООО)</v>
      </c>
      <c r="B1" s="127"/>
      <c r="C1" s="127"/>
      <c r="D1" s="127"/>
      <c r="E1" s="127"/>
      <c r="F1" s="127"/>
      <c r="G1" s="127"/>
      <c r="H1" s="25"/>
      <c r="J1" s="26"/>
    </row>
    <row r="2" spans="1:18" x14ac:dyDescent="0.25">
      <c r="A2" s="1"/>
      <c r="B2" s="27"/>
      <c r="C2" s="26"/>
      <c r="D2" s="26"/>
      <c r="E2" s="26"/>
      <c r="F2" s="26"/>
      <c r="G2" s="26"/>
      <c r="H2" s="28"/>
      <c r="J2" s="26"/>
    </row>
    <row r="3" spans="1:18" x14ac:dyDescent="0.25">
      <c r="A3" s="1"/>
      <c r="B3" s="118"/>
      <c r="C3" s="1"/>
      <c r="D3" s="29"/>
      <c r="E3" s="26"/>
      <c r="F3" s="26"/>
      <c r="G3" s="26"/>
      <c r="H3" s="28"/>
      <c r="J3" s="26"/>
    </row>
    <row r="4" spans="1:18" x14ac:dyDescent="0.25">
      <c r="A4" s="1"/>
      <c r="B4" s="117" t="s">
        <v>15</v>
      </c>
      <c r="C4" s="1"/>
      <c r="D4" s="26"/>
      <c r="E4" s="26"/>
      <c r="F4" s="26"/>
      <c r="G4" s="26"/>
      <c r="H4" s="28"/>
      <c r="J4" s="26"/>
    </row>
    <row r="5" spans="1:18" x14ac:dyDescent="0.25">
      <c r="A5" s="1"/>
      <c r="B5" s="119"/>
      <c r="C5" s="26"/>
      <c r="D5" s="2"/>
      <c r="E5" s="26"/>
      <c r="F5" s="26"/>
      <c r="G5" s="26"/>
      <c r="H5" s="28"/>
      <c r="J5" s="26"/>
    </row>
    <row r="6" spans="1:18" x14ac:dyDescent="0.25">
      <c r="A6" s="1"/>
      <c r="B6" s="117" t="s">
        <v>4</v>
      </c>
      <c r="C6" s="30"/>
      <c r="D6" s="6" t="s">
        <v>5</v>
      </c>
      <c r="E6" s="26"/>
      <c r="F6" s="26"/>
      <c r="G6" s="26"/>
      <c r="H6" s="28"/>
      <c r="J6" s="26"/>
    </row>
    <row r="7" spans="1:18" x14ac:dyDescent="0.25">
      <c r="A7" s="1"/>
      <c r="B7" s="31"/>
      <c r="C7" s="32"/>
      <c r="D7" s="33"/>
      <c r="E7" s="26"/>
      <c r="F7" s="26"/>
      <c r="G7" s="26"/>
      <c r="H7" s="28"/>
      <c r="J7" s="26"/>
      <c r="L7" s="26"/>
      <c r="M7" s="137" t="s">
        <v>13</v>
      </c>
      <c r="N7" s="137"/>
      <c r="O7" s="137"/>
      <c r="P7" s="137"/>
      <c r="Q7" s="36"/>
    </row>
    <row r="8" spans="1:18" ht="15" customHeight="1" x14ac:dyDescent="0.25">
      <c r="A8" s="34" t="s">
        <v>6</v>
      </c>
      <c r="B8" s="121" t="s">
        <v>7</v>
      </c>
      <c r="C8" s="33"/>
      <c r="D8" s="132" t="s">
        <v>54</v>
      </c>
      <c r="E8" s="132"/>
      <c r="F8" s="132"/>
      <c r="G8" s="132"/>
      <c r="H8" s="132"/>
      <c r="I8" s="132"/>
      <c r="J8" s="68"/>
      <c r="L8" s="26"/>
      <c r="M8" s="26"/>
      <c r="N8" s="26"/>
      <c r="O8" s="26"/>
      <c r="P8" s="26"/>
      <c r="Q8" s="1"/>
    </row>
    <row r="9" spans="1:18" x14ac:dyDescent="0.25">
      <c r="A9" s="34">
        <v>1</v>
      </c>
      <c r="B9" s="3"/>
      <c r="C9" s="26"/>
      <c r="D9" s="132"/>
      <c r="E9" s="132"/>
      <c r="F9" s="132"/>
      <c r="G9" s="132"/>
      <c r="H9" s="132"/>
      <c r="I9" s="132"/>
      <c r="J9" s="68"/>
      <c r="L9" s="138" t="s">
        <v>49</v>
      </c>
      <c r="M9" s="138"/>
      <c r="N9" s="138"/>
      <c r="O9" s="138"/>
      <c r="P9" s="138"/>
      <c r="Q9" s="131">
        <v>5</v>
      </c>
    </row>
    <row r="10" spans="1:18" x14ac:dyDescent="0.25">
      <c r="A10" s="34">
        <v>2</v>
      </c>
      <c r="B10" s="116"/>
      <c r="C10" s="26"/>
      <c r="D10" s="132"/>
      <c r="E10" s="132"/>
      <c r="F10" s="132"/>
      <c r="G10" s="132"/>
      <c r="H10" s="132"/>
      <c r="I10" s="132"/>
      <c r="J10" s="68"/>
      <c r="L10" s="138"/>
      <c r="M10" s="138"/>
      <c r="N10" s="138"/>
      <c r="O10" s="138"/>
      <c r="P10" s="138"/>
      <c r="Q10" s="131"/>
    </row>
    <row r="11" spans="1:18" x14ac:dyDescent="0.25">
      <c r="A11" s="34">
        <v>3</v>
      </c>
      <c r="B11" s="3"/>
      <c r="C11" s="26"/>
      <c r="D11" s="132"/>
      <c r="E11" s="132"/>
      <c r="F11" s="132"/>
      <c r="G11" s="132"/>
      <c r="H11" s="132"/>
      <c r="I11" s="132"/>
      <c r="J11" s="68"/>
      <c r="L11" s="138" t="s">
        <v>50</v>
      </c>
      <c r="M11" s="138"/>
      <c r="N11" s="138"/>
      <c r="O11" s="138"/>
      <c r="P11" s="138"/>
      <c r="Q11" s="131">
        <v>4</v>
      </c>
    </row>
    <row r="12" spans="1:18" ht="15" customHeight="1" x14ac:dyDescent="0.25">
      <c r="A12" s="34">
        <v>4</v>
      </c>
      <c r="B12" s="3"/>
      <c r="C12" s="26"/>
      <c r="D12" s="132"/>
      <c r="E12" s="132"/>
      <c r="F12" s="132"/>
      <c r="G12" s="132"/>
      <c r="H12" s="132"/>
      <c r="I12" s="132"/>
      <c r="J12" s="68"/>
      <c r="L12" s="138"/>
      <c r="M12" s="138"/>
      <c r="N12" s="138"/>
      <c r="O12" s="138"/>
      <c r="P12" s="138"/>
      <c r="Q12" s="131"/>
      <c r="R12" s="35"/>
    </row>
    <row r="13" spans="1:18" x14ac:dyDescent="0.25">
      <c r="A13" s="34">
        <v>5</v>
      </c>
      <c r="B13" s="3"/>
      <c r="C13" s="26"/>
      <c r="D13" s="132"/>
      <c r="E13" s="132"/>
      <c r="F13" s="132"/>
      <c r="G13" s="132"/>
      <c r="H13" s="132"/>
      <c r="I13" s="132"/>
      <c r="J13" s="68"/>
      <c r="L13" s="133" t="s">
        <v>8</v>
      </c>
      <c r="M13" s="134"/>
      <c r="N13" s="134"/>
      <c r="O13" s="134"/>
      <c r="P13" s="135"/>
      <c r="Q13" s="87">
        <v>3</v>
      </c>
      <c r="R13" s="35"/>
    </row>
    <row r="14" spans="1:18" x14ac:dyDescent="0.25">
      <c r="A14" s="34">
        <v>6</v>
      </c>
      <c r="B14" s="3"/>
      <c r="C14" s="26"/>
      <c r="D14" s="132"/>
      <c r="E14" s="132"/>
      <c r="F14" s="132"/>
      <c r="G14" s="132"/>
      <c r="H14" s="132"/>
      <c r="I14" s="132"/>
      <c r="J14" s="68"/>
      <c r="L14" s="88" t="s">
        <v>9</v>
      </c>
      <c r="M14" s="88"/>
      <c r="N14" s="88"/>
      <c r="O14" s="88"/>
      <c r="P14" s="89"/>
      <c r="Q14" s="87">
        <v>2</v>
      </c>
      <c r="R14" s="35"/>
    </row>
    <row r="15" spans="1:18" x14ac:dyDescent="0.25">
      <c r="A15" s="34">
        <v>7</v>
      </c>
      <c r="B15" s="3"/>
      <c r="C15" s="26"/>
      <c r="D15" s="132"/>
      <c r="E15" s="132"/>
      <c r="F15" s="132"/>
      <c r="G15" s="132"/>
      <c r="H15" s="132"/>
      <c r="I15" s="132"/>
      <c r="J15" s="68"/>
      <c r="L15" s="90" t="s">
        <v>10</v>
      </c>
      <c r="Q15" s="87">
        <v>1</v>
      </c>
      <c r="R15" s="35"/>
    </row>
    <row r="16" spans="1:18" x14ac:dyDescent="0.25">
      <c r="A16" s="34">
        <v>8</v>
      </c>
      <c r="B16" s="3"/>
      <c r="C16" s="26"/>
      <c r="D16" s="68"/>
      <c r="E16" s="68"/>
      <c r="F16" s="68"/>
      <c r="G16" s="68"/>
      <c r="H16" s="68"/>
      <c r="I16" s="68"/>
      <c r="J16" s="68"/>
      <c r="L16" s="136" t="s">
        <v>11</v>
      </c>
      <c r="M16" s="136"/>
      <c r="N16" s="136"/>
      <c r="O16" s="136"/>
      <c r="P16" s="136"/>
      <c r="Q16" s="87">
        <v>0</v>
      </c>
      <c r="R16" s="35"/>
    </row>
    <row r="17" spans="1:18" ht="16.5" customHeight="1" x14ac:dyDescent="0.25">
      <c r="A17" s="34">
        <v>9</v>
      </c>
      <c r="B17" s="3"/>
      <c r="C17" s="26"/>
      <c r="D17" s="68"/>
      <c r="E17" s="68"/>
      <c r="F17" s="68"/>
      <c r="G17" s="68"/>
      <c r="H17" s="68"/>
      <c r="I17" s="68"/>
      <c r="J17" s="68"/>
      <c r="L17" s="35"/>
      <c r="M17" s="4"/>
      <c r="N17" s="4"/>
      <c r="O17" s="4"/>
      <c r="P17" s="4"/>
      <c r="Q17" s="35"/>
      <c r="R17" s="35"/>
    </row>
    <row r="18" spans="1:18" ht="18" customHeight="1" x14ac:dyDescent="0.25">
      <c r="A18" s="34">
        <v>10</v>
      </c>
      <c r="B18" s="3"/>
      <c r="C18" s="26"/>
      <c r="J18" s="26"/>
      <c r="L18" s="35"/>
      <c r="M18" s="35"/>
      <c r="N18" s="35"/>
      <c r="O18" s="35"/>
      <c r="P18" s="35"/>
      <c r="Q18" s="35"/>
      <c r="R18" s="35"/>
    </row>
    <row r="19" spans="1:18" x14ac:dyDescent="0.25">
      <c r="A19" s="37"/>
      <c r="B19" s="38"/>
      <c r="C19" s="37"/>
      <c r="D19" s="37"/>
    </row>
    <row r="20" spans="1:18" x14ac:dyDescent="0.25">
      <c r="A20" s="37"/>
      <c r="B20" s="38"/>
      <c r="C20" s="37"/>
      <c r="D20" s="37"/>
    </row>
  </sheetData>
  <sheetProtection sheet="1" selectLockedCells="1"/>
  <mergeCells count="9">
    <mergeCell ref="A1:G1"/>
    <mergeCell ref="M7:P7"/>
    <mergeCell ref="L9:P10"/>
    <mergeCell ref="L11:P12"/>
    <mergeCell ref="Q9:Q10"/>
    <mergeCell ref="Q11:Q12"/>
    <mergeCell ref="D8:I15"/>
    <mergeCell ref="L13:P13"/>
    <mergeCell ref="L16:P16"/>
  </mergeCells>
  <pageMargins left="0.11811023622047245" right="0.11811023622047245" top="0.15748031496062992" bottom="0.19685039370078741" header="0.31496062992125984" footer="0.31496062992125984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6" t="str">
        <f>СТАРТ!A1</f>
        <v>Мониторинг личностных результатов обучающихся (ООО)</v>
      </c>
      <c r="B1" s="146"/>
      <c r="C1" s="146"/>
    </row>
    <row r="3" spans="1:25" ht="21" customHeight="1" x14ac:dyDescent="0.25">
      <c r="A3" s="7">
        <f>СТАРТ!B5</f>
        <v>0</v>
      </c>
      <c r="B3" s="73">
        <f>СТАРТ!B9</f>
        <v>0</v>
      </c>
      <c r="C3" s="58">
        <f>СТАРТ!D5</f>
        <v>0</v>
      </c>
      <c r="D3" s="72"/>
      <c r="E3" s="150" t="s">
        <v>64</v>
      </c>
      <c r="F3" s="150"/>
      <c r="G3" s="150"/>
      <c r="H3" s="150"/>
      <c r="I3" s="150"/>
      <c r="J3" s="150"/>
      <c r="K3" s="150"/>
      <c r="L3" s="150"/>
      <c r="M3" s="150"/>
    </row>
    <row r="4" spans="1:25" ht="15.75" x14ac:dyDescent="0.25">
      <c r="A4" s="96" t="s">
        <v>4</v>
      </c>
      <c r="B4" s="93"/>
      <c r="C4" s="96" t="s">
        <v>5</v>
      </c>
      <c r="D4" s="52"/>
      <c r="E4" s="52"/>
      <c r="F4" s="151">
        <f>B3</f>
        <v>0</v>
      </c>
      <c r="G4" s="151"/>
      <c r="H4" s="151"/>
      <c r="I4" s="151"/>
      <c r="J4" s="151"/>
      <c r="K4" s="151"/>
      <c r="L4" s="151"/>
      <c r="M4" s="151"/>
    </row>
    <row r="5" spans="1:25" ht="21" customHeight="1" x14ac:dyDescent="0.25">
      <c r="D5" s="52"/>
      <c r="E5" s="52"/>
      <c r="F5" s="52"/>
      <c r="G5" s="54"/>
      <c r="H5" s="149" t="s">
        <v>19</v>
      </c>
      <c r="I5" s="149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1"/>
      <c r="E6" s="71"/>
      <c r="F6" s="142">
        <f>СТАРТ!B3</f>
        <v>0</v>
      </c>
      <c r="G6" s="142"/>
      <c r="I6" s="49"/>
      <c r="J6" s="50"/>
      <c r="L6" s="145">
        <f>A3</f>
        <v>0</v>
      </c>
      <c r="M6" s="145"/>
    </row>
    <row r="7" spans="1:25" ht="45" x14ac:dyDescent="0.25">
      <c r="A7" s="147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7"/>
      <c r="D7" s="69"/>
      <c r="E7" s="69"/>
      <c r="F7" s="143" t="s">
        <v>15</v>
      </c>
      <c r="G7" s="143"/>
      <c r="H7" s="30"/>
      <c r="I7" s="46"/>
      <c r="J7" s="47"/>
      <c r="L7" s="143" t="s">
        <v>4</v>
      </c>
      <c r="M7" s="143"/>
      <c r="O7" s="144" t="s">
        <v>13</v>
      </c>
      <c r="P7" s="144"/>
      <c r="Q7" s="144"/>
      <c r="R7" s="144"/>
      <c r="S7" s="144"/>
      <c r="T7" s="91"/>
    </row>
    <row r="8" spans="1:25" ht="60" x14ac:dyDescent="0.25">
      <c r="A8" s="148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7"/>
      <c r="D8" s="70"/>
      <c r="E8" s="70"/>
      <c r="F8" s="70"/>
      <c r="O8" s="140" t="s">
        <v>51</v>
      </c>
      <c r="P8" s="140"/>
      <c r="Q8" s="140"/>
      <c r="R8" s="140"/>
      <c r="S8" s="141" t="s">
        <v>52</v>
      </c>
      <c r="T8" s="152"/>
    </row>
    <row r="9" spans="1:25" ht="15.75" x14ac:dyDescent="0.25">
      <c r="A9" s="148"/>
      <c r="B9" s="45" t="str">
        <f>УПРАВЛЕНИЕ!B8</f>
        <v xml:space="preserve">Проявляет уважение к государственным символам России, праздникам. </v>
      </c>
      <c r="C9" s="77"/>
      <c r="D9" s="70"/>
      <c r="E9" s="70"/>
      <c r="F9" s="70"/>
      <c r="O9" s="140"/>
      <c r="P9" s="140"/>
      <c r="Q9" s="140"/>
      <c r="R9" s="140"/>
      <c r="S9" s="141"/>
      <c r="T9" s="152"/>
      <c r="Y9" s="51"/>
    </row>
    <row r="10" spans="1:25" ht="45" x14ac:dyDescent="0.25">
      <c r="A10" s="148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7"/>
      <c r="D10" s="70"/>
      <c r="E10" s="70"/>
      <c r="F10" s="70"/>
      <c r="H10" s="46"/>
      <c r="I10" s="46"/>
      <c r="J10" s="47"/>
      <c r="O10" s="140"/>
      <c r="P10" s="140"/>
      <c r="Q10" s="140"/>
      <c r="R10" s="140"/>
      <c r="S10" s="141"/>
      <c r="T10" s="95"/>
    </row>
    <row r="11" spans="1:25" ht="30" x14ac:dyDescent="0.25">
      <c r="A11" s="148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7"/>
      <c r="D11" s="41"/>
      <c r="E11" s="41"/>
      <c r="F11" s="41"/>
      <c r="H11" s="39"/>
      <c r="I11" s="39"/>
      <c r="J11" s="40"/>
      <c r="O11" s="140"/>
      <c r="P11" s="140"/>
      <c r="Q11" s="140"/>
      <c r="R11" s="140"/>
      <c r="S11" s="141"/>
      <c r="T11" s="95"/>
    </row>
    <row r="12" spans="1:25" ht="45" x14ac:dyDescent="0.25">
      <c r="A12" s="148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7"/>
      <c r="D12" s="41"/>
      <c r="E12" s="41"/>
      <c r="F12" s="41"/>
      <c r="G12" s="39"/>
      <c r="H12" s="39"/>
      <c r="I12" s="39"/>
      <c r="J12" s="40"/>
      <c r="O12" s="92"/>
      <c r="P12" s="92"/>
      <c r="Q12" s="92"/>
      <c r="R12" s="92"/>
      <c r="S12" s="92"/>
      <c r="T12" s="94"/>
    </row>
    <row r="13" spans="1:25" ht="18" customHeight="1" x14ac:dyDescent="0.25">
      <c r="A13" s="156" t="s">
        <v>27</v>
      </c>
      <c r="B13" s="157"/>
      <c r="C13" s="78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7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7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48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7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48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7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48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7"/>
      <c r="D17" s="71"/>
      <c r="E17" s="71"/>
      <c r="G17" s="139" t="s">
        <v>47</v>
      </c>
      <c r="H17" s="139"/>
      <c r="I17" s="139"/>
      <c r="J17" s="139"/>
      <c r="K17" s="139"/>
      <c r="L17" s="139"/>
      <c r="M17" s="139"/>
    </row>
    <row r="18" spans="1:13" x14ac:dyDescent="0.25">
      <c r="A18" s="158"/>
      <c r="B18" s="45" t="str">
        <f>УПРАВЛЕНИЕ!B16</f>
        <v>Принимает участие в мероприятиях патриотической направленности.</v>
      </c>
      <c r="C18" s="77"/>
      <c r="D18" s="71"/>
      <c r="E18" s="71"/>
      <c r="G18" s="139"/>
      <c r="H18" s="139"/>
      <c r="I18" s="139"/>
      <c r="J18" s="139"/>
      <c r="K18" s="139"/>
      <c r="L18" s="139"/>
      <c r="M18" s="139"/>
    </row>
    <row r="19" spans="1:13" ht="18" customHeight="1" x14ac:dyDescent="0.25">
      <c r="A19" s="156" t="s">
        <v>29</v>
      </c>
      <c r="B19" s="157"/>
      <c r="C19" s="78" t="e">
        <f>AVERAGE(C14:C18)</f>
        <v>#DIV/0!</v>
      </c>
      <c r="D19" s="71"/>
      <c r="E19" s="71"/>
      <c r="G19" s="139"/>
      <c r="H19" s="139"/>
      <c r="I19" s="139"/>
      <c r="J19" s="139"/>
      <c r="K19" s="139"/>
      <c r="L19" s="139"/>
      <c r="M19" s="139"/>
    </row>
    <row r="20" spans="1:13" ht="45" x14ac:dyDescent="0.25">
      <c r="A20" s="147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7"/>
      <c r="D20" s="71"/>
      <c r="E20" s="71"/>
      <c r="G20" s="139"/>
      <c r="H20" s="139"/>
      <c r="I20" s="139"/>
      <c r="J20" s="139"/>
      <c r="K20" s="139"/>
      <c r="L20" s="139"/>
      <c r="M20" s="139"/>
    </row>
    <row r="21" spans="1:13" ht="45.75" customHeight="1" x14ac:dyDescent="0.25">
      <c r="A21" s="148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7"/>
      <c r="D21" s="71"/>
      <c r="E21" s="71"/>
      <c r="G21" s="113"/>
      <c r="H21" s="113"/>
      <c r="I21" s="113"/>
      <c r="J21" s="113"/>
      <c r="K21" s="113"/>
      <c r="L21" s="113"/>
      <c r="M21" s="113"/>
    </row>
    <row r="22" spans="1:13" ht="45" x14ac:dyDescent="0.25">
      <c r="A22" s="148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7"/>
      <c r="D22" s="71"/>
      <c r="E22" s="71"/>
      <c r="G22" s="113"/>
      <c r="H22" s="113"/>
      <c r="I22" s="113"/>
      <c r="J22" s="113"/>
      <c r="K22" s="113"/>
      <c r="L22" s="113"/>
      <c r="M22" s="113"/>
    </row>
    <row r="23" spans="1:13" ht="60" x14ac:dyDescent="0.25">
      <c r="A23" s="148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7"/>
      <c r="D23" s="71"/>
      <c r="E23" s="71"/>
      <c r="G23" s="113"/>
      <c r="H23" s="113"/>
      <c r="I23" s="113"/>
      <c r="J23" s="113"/>
      <c r="K23" s="113"/>
      <c r="L23" s="113"/>
      <c r="M23" s="113"/>
    </row>
    <row r="24" spans="1:13" ht="45" x14ac:dyDescent="0.25">
      <c r="A24" s="148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7"/>
      <c r="D24" s="71"/>
      <c r="E24" s="71"/>
      <c r="F24" s="71"/>
    </row>
    <row r="25" spans="1:13" ht="45" x14ac:dyDescent="0.25">
      <c r="A25" s="158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7"/>
      <c r="D25" s="71"/>
      <c r="E25" s="71"/>
      <c r="F25" s="71"/>
    </row>
    <row r="26" spans="1:13" ht="18" customHeight="1" x14ac:dyDescent="0.25">
      <c r="A26" s="154" t="s">
        <v>30</v>
      </c>
      <c r="B26" s="155"/>
      <c r="C26" s="78" t="e">
        <f>AVERAGE(C20:C25)</f>
        <v>#DIV/0!</v>
      </c>
      <c r="D26" s="71"/>
      <c r="E26" s="71"/>
      <c r="F26" s="71"/>
    </row>
    <row r="27" spans="1:13" ht="30" x14ac:dyDescent="0.25">
      <c r="A27" s="153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7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53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7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53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7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53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7"/>
      <c r="D30" s="71"/>
      <c r="E30" s="71"/>
      <c r="F30" s="71"/>
      <c r="K30" s="56"/>
      <c r="L30" s="56"/>
      <c r="M30" s="56"/>
    </row>
    <row r="31" spans="1:13" ht="18" customHeight="1" x14ac:dyDescent="0.25">
      <c r="A31" s="154" t="s">
        <v>31</v>
      </c>
      <c r="B31" s="155"/>
      <c r="C31" s="78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7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53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7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53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7"/>
      <c r="D34" s="71"/>
      <c r="E34" s="71"/>
      <c r="F34" s="71"/>
    </row>
    <row r="35" spans="1:13" ht="30" x14ac:dyDescent="0.25">
      <c r="A35" s="153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7"/>
      <c r="D35" s="71"/>
      <c r="E35" s="71"/>
      <c r="F35" s="71"/>
    </row>
    <row r="36" spans="1:13" ht="30" x14ac:dyDescent="0.25">
      <c r="A36" s="153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7"/>
      <c r="D36" s="71"/>
      <c r="E36" s="71"/>
      <c r="F36" s="71"/>
    </row>
    <row r="37" spans="1:13" ht="18" customHeight="1" x14ac:dyDescent="0.25">
      <c r="A37" s="154" t="s">
        <v>32</v>
      </c>
      <c r="B37" s="155"/>
      <c r="C37" s="78" t="e">
        <f>AVERAGE(C32:C36)</f>
        <v>#DIV/0!</v>
      </c>
      <c r="D37" s="71"/>
      <c r="E37" s="71"/>
      <c r="F37" s="71"/>
    </row>
    <row r="38" spans="1:13" x14ac:dyDescent="0.25">
      <c r="A38" s="153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7"/>
      <c r="D38" s="71"/>
      <c r="E38" s="71"/>
      <c r="F38" s="71"/>
    </row>
    <row r="39" spans="1:13" ht="30" x14ac:dyDescent="0.25">
      <c r="A39" s="153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7"/>
      <c r="D39" s="71"/>
      <c r="E39" s="71"/>
      <c r="F39" s="71"/>
    </row>
    <row r="40" spans="1:13" ht="45" x14ac:dyDescent="0.25">
      <c r="A40" s="153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7"/>
      <c r="D40" s="71"/>
      <c r="E40" s="71"/>
      <c r="F40" s="71"/>
    </row>
    <row r="41" spans="1:13" ht="60" x14ac:dyDescent="0.25">
      <c r="A41" s="153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7"/>
      <c r="D41" s="71"/>
      <c r="E41" s="71"/>
      <c r="F41" s="71"/>
    </row>
    <row r="42" spans="1:13" ht="45" x14ac:dyDescent="0.25">
      <c r="A42" s="153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7"/>
      <c r="D42" s="71"/>
      <c r="E42" s="71"/>
      <c r="F42" s="71"/>
    </row>
    <row r="43" spans="1:13" ht="17.25" customHeight="1" x14ac:dyDescent="0.25">
      <c r="A43" s="154" t="s">
        <v>34</v>
      </c>
      <c r="B43" s="155"/>
      <c r="C43" s="78" t="e">
        <f>AVERAGE(C38:C42)</f>
        <v>#DIV/0!</v>
      </c>
      <c r="D43" s="71"/>
      <c r="E43" s="71"/>
      <c r="F43" s="71"/>
    </row>
    <row r="44" spans="1:13" ht="30" x14ac:dyDescent="0.25">
      <c r="A44" s="153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7"/>
      <c r="D44" s="71"/>
      <c r="E44" s="71"/>
      <c r="F44" s="71"/>
    </row>
    <row r="45" spans="1:13" x14ac:dyDescent="0.25">
      <c r="A45" s="153"/>
      <c r="B45" s="45" t="str">
        <f>УПРАВЛЕНИЕ!B38</f>
        <v>Выражает активное неприятие действий, приносящих вред природе.</v>
      </c>
      <c r="C45" s="77"/>
      <c r="D45" s="71"/>
      <c r="E45" s="71"/>
      <c r="F45" s="71"/>
    </row>
    <row r="46" spans="1:13" ht="30" x14ac:dyDescent="0.25">
      <c r="A46" s="153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7"/>
      <c r="D46" s="71"/>
      <c r="E46" s="71"/>
      <c r="F46" s="71"/>
    </row>
    <row r="47" spans="1:13" ht="45" x14ac:dyDescent="0.25">
      <c r="A47" s="153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7"/>
      <c r="D47" s="71"/>
      <c r="E47" s="71"/>
      <c r="F47" s="71"/>
    </row>
    <row r="48" spans="1:13" ht="30" x14ac:dyDescent="0.25">
      <c r="A48" s="153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7"/>
      <c r="D48" s="71"/>
      <c r="E48" s="71"/>
      <c r="F48" s="71"/>
    </row>
    <row r="49" spans="1:6" ht="18" customHeight="1" x14ac:dyDescent="0.25">
      <c r="A49" s="154" t="s">
        <v>44</v>
      </c>
      <c r="B49" s="155"/>
      <c r="C49" s="78" t="e">
        <f>AVERAGE(C44:C48)</f>
        <v>#DIV/0!</v>
      </c>
      <c r="D49" s="71"/>
      <c r="E49" s="71"/>
      <c r="F49" s="71"/>
    </row>
    <row r="50" spans="1:6" ht="30" x14ac:dyDescent="0.25">
      <c r="A50" s="153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7"/>
      <c r="D50" s="71"/>
      <c r="E50" s="71"/>
      <c r="F50" s="71"/>
    </row>
    <row r="51" spans="1:6" ht="45" x14ac:dyDescent="0.25">
      <c r="A51" s="153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7"/>
      <c r="D51" s="71"/>
      <c r="E51" s="71"/>
      <c r="F51" s="71"/>
    </row>
    <row r="52" spans="1:6" ht="45" x14ac:dyDescent="0.25">
      <c r="A52" s="153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7"/>
      <c r="D52" s="71"/>
      <c r="E52" s="71"/>
      <c r="F52" s="71"/>
    </row>
    <row r="53" spans="1:6" ht="45" x14ac:dyDescent="0.25">
      <c r="A53" s="153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7"/>
      <c r="D53" s="71"/>
      <c r="E53" s="71"/>
      <c r="F53" s="71"/>
    </row>
    <row r="54" spans="1:6" ht="18" customHeight="1" x14ac:dyDescent="0.25">
      <c r="A54" s="154" t="s">
        <v>35</v>
      </c>
      <c r="B54" s="155"/>
      <c r="C54" s="78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0" t="s">
        <v>16</v>
      </c>
      <c r="B65" s="81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T8:T9"/>
    <mergeCell ref="A50:A53"/>
    <mergeCell ref="A54:B54"/>
    <mergeCell ref="A38:A42"/>
    <mergeCell ref="A43:B43"/>
    <mergeCell ref="A44:A48"/>
    <mergeCell ref="A49:B49"/>
    <mergeCell ref="A31:B31"/>
    <mergeCell ref="A32:A36"/>
    <mergeCell ref="A37:B37"/>
    <mergeCell ref="A13:B13"/>
    <mergeCell ref="A26:B26"/>
    <mergeCell ref="A27:A30"/>
    <mergeCell ref="A14:A18"/>
    <mergeCell ref="A20:A25"/>
    <mergeCell ref="A19:B19"/>
    <mergeCell ref="A1:C1"/>
    <mergeCell ref="A7:A12"/>
    <mergeCell ref="H5:I5"/>
    <mergeCell ref="E3:M3"/>
    <mergeCell ref="F4:M4"/>
    <mergeCell ref="G17:M20"/>
    <mergeCell ref="O8:R11"/>
    <mergeCell ref="S8:S11"/>
    <mergeCell ref="F6:G6"/>
    <mergeCell ref="F7:G7"/>
    <mergeCell ref="O7:S7"/>
    <mergeCell ref="L6:M6"/>
    <mergeCell ref="L7:M7"/>
  </mergeCells>
  <conditionalFormatting sqref="A3">
    <cfRule type="cellIs" dxfId="24" priority="2" operator="equal">
      <formula>0</formula>
    </cfRule>
  </conditionalFormatting>
  <conditionalFormatting sqref="F6 J5 L6">
    <cfRule type="cellIs" dxfId="2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6" t="str">
        <f>СТАРТ!A1</f>
        <v>Мониторинг личностных результатов обучающихся (ООО)</v>
      </c>
      <c r="B1" s="146"/>
      <c r="C1" s="146"/>
    </row>
    <row r="3" spans="1:25" ht="21" customHeight="1" x14ac:dyDescent="0.25">
      <c r="A3" s="7">
        <f>СТАРТ!B5</f>
        <v>0</v>
      </c>
      <c r="B3" s="73">
        <f>СТАРТ!B10</f>
        <v>0</v>
      </c>
      <c r="C3" s="58">
        <f>СТАРТ!D5</f>
        <v>0</v>
      </c>
      <c r="D3" s="72"/>
      <c r="E3" s="150" t="s">
        <v>64</v>
      </c>
      <c r="F3" s="150"/>
      <c r="G3" s="150"/>
      <c r="H3" s="150"/>
      <c r="I3" s="150"/>
      <c r="J3" s="150"/>
      <c r="K3" s="150"/>
      <c r="L3" s="150"/>
      <c r="M3" s="150"/>
    </row>
    <row r="4" spans="1:25" ht="15.75" x14ac:dyDescent="0.25">
      <c r="A4" s="112" t="s">
        <v>4</v>
      </c>
      <c r="B4" s="109"/>
      <c r="C4" s="112" t="s">
        <v>5</v>
      </c>
      <c r="D4" s="52"/>
      <c r="E4" s="52"/>
      <c r="F4" s="151">
        <f>B3</f>
        <v>0</v>
      </c>
      <c r="G4" s="151"/>
      <c r="H4" s="151"/>
      <c r="I4" s="151"/>
      <c r="J4" s="151"/>
      <c r="K4" s="151"/>
      <c r="L4" s="151"/>
      <c r="M4" s="151"/>
    </row>
    <row r="5" spans="1:25" ht="21" customHeight="1" x14ac:dyDescent="0.25">
      <c r="D5" s="52"/>
      <c r="E5" s="52"/>
      <c r="F5" s="52"/>
      <c r="G5" s="54"/>
      <c r="H5" s="149" t="s">
        <v>19</v>
      </c>
      <c r="I5" s="149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1"/>
      <c r="E6" s="71"/>
      <c r="F6" s="142">
        <f>СТАРТ!B3</f>
        <v>0</v>
      </c>
      <c r="G6" s="142"/>
      <c r="I6" s="49"/>
      <c r="J6" s="50"/>
      <c r="L6" s="145">
        <f>A3</f>
        <v>0</v>
      </c>
      <c r="M6" s="145"/>
    </row>
    <row r="7" spans="1:25" ht="45" x14ac:dyDescent="0.25">
      <c r="A7" s="147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7"/>
      <c r="D7" s="69"/>
      <c r="E7" s="69"/>
      <c r="F7" s="143" t="s">
        <v>15</v>
      </c>
      <c r="G7" s="143"/>
      <c r="H7" s="30"/>
      <c r="I7" s="46"/>
      <c r="J7" s="47"/>
      <c r="L7" s="143" t="s">
        <v>4</v>
      </c>
      <c r="M7" s="143"/>
      <c r="O7" s="144" t="s">
        <v>13</v>
      </c>
      <c r="P7" s="144"/>
      <c r="Q7" s="144"/>
      <c r="R7" s="144"/>
      <c r="S7" s="144"/>
      <c r="T7" s="91"/>
    </row>
    <row r="8" spans="1:25" ht="60" x14ac:dyDescent="0.25">
      <c r="A8" s="148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7"/>
      <c r="D8" s="70"/>
      <c r="E8" s="70"/>
      <c r="F8" s="70"/>
      <c r="O8" s="140" t="s">
        <v>51</v>
      </c>
      <c r="P8" s="140"/>
      <c r="Q8" s="140"/>
      <c r="R8" s="140"/>
      <c r="S8" s="141" t="s">
        <v>52</v>
      </c>
      <c r="T8" s="152"/>
    </row>
    <row r="9" spans="1:25" ht="15.75" x14ac:dyDescent="0.25">
      <c r="A9" s="148"/>
      <c r="B9" s="45" t="str">
        <f>УПРАВЛЕНИЕ!B8</f>
        <v xml:space="preserve">Проявляет уважение к государственным символам России, праздникам. </v>
      </c>
      <c r="C9" s="77"/>
      <c r="D9" s="70"/>
      <c r="E9" s="70"/>
      <c r="F9" s="70"/>
      <c r="O9" s="140"/>
      <c r="P9" s="140"/>
      <c r="Q9" s="140"/>
      <c r="R9" s="140"/>
      <c r="S9" s="141"/>
      <c r="T9" s="152"/>
      <c r="Y9" s="51"/>
    </row>
    <row r="10" spans="1:25" ht="45" x14ac:dyDescent="0.25">
      <c r="A10" s="148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7"/>
      <c r="D10" s="70"/>
      <c r="E10" s="70"/>
      <c r="F10" s="70"/>
      <c r="H10" s="46"/>
      <c r="I10" s="46"/>
      <c r="J10" s="47"/>
      <c r="O10" s="140"/>
      <c r="P10" s="140"/>
      <c r="Q10" s="140"/>
      <c r="R10" s="140"/>
      <c r="S10" s="141"/>
      <c r="T10" s="111"/>
    </row>
    <row r="11" spans="1:25" ht="30" x14ac:dyDescent="0.25">
      <c r="A11" s="148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7"/>
      <c r="D11" s="41"/>
      <c r="E11" s="41"/>
      <c r="F11" s="41"/>
      <c r="H11" s="39"/>
      <c r="I11" s="39"/>
      <c r="J11" s="40"/>
      <c r="O11" s="140"/>
      <c r="P11" s="140"/>
      <c r="Q11" s="140"/>
      <c r="R11" s="140"/>
      <c r="S11" s="141"/>
      <c r="T11" s="111"/>
    </row>
    <row r="12" spans="1:25" ht="45" x14ac:dyDescent="0.25">
      <c r="A12" s="148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7"/>
      <c r="D12" s="41"/>
      <c r="E12" s="41"/>
      <c r="F12" s="41"/>
      <c r="G12" s="39"/>
      <c r="H12" s="39"/>
      <c r="I12" s="39"/>
      <c r="J12" s="40"/>
      <c r="O12" s="92"/>
      <c r="P12" s="92"/>
      <c r="Q12" s="92"/>
      <c r="R12" s="92"/>
      <c r="S12" s="92"/>
      <c r="T12" s="110"/>
    </row>
    <row r="13" spans="1:25" ht="18" customHeight="1" x14ac:dyDescent="0.25">
      <c r="A13" s="156" t="s">
        <v>27</v>
      </c>
      <c r="B13" s="157"/>
      <c r="C13" s="78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7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7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48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7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48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7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48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7"/>
      <c r="D17" s="71"/>
      <c r="E17" s="71"/>
      <c r="G17" s="139" t="s">
        <v>47</v>
      </c>
      <c r="H17" s="139"/>
      <c r="I17" s="139"/>
      <c r="J17" s="139"/>
      <c r="K17" s="139"/>
      <c r="L17" s="139"/>
      <c r="M17" s="139"/>
    </row>
    <row r="18" spans="1:13" x14ac:dyDescent="0.25">
      <c r="A18" s="158"/>
      <c r="B18" s="45" t="str">
        <f>УПРАВЛЕНИЕ!B16</f>
        <v>Принимает участие в мероприятиях патриотической направленности.</v>
      </c>
      <c r="C18" s="77"/>
      <c r="D18" s="71"/>
      <c r="E18" s="71"/>
      <c r="G18" s="139"/>
      <c r="H18" s="139"/>
      <c r="I18" s="139"/>
      <c r="J18" s="139"/>
      <c r="K18" s="139"/>
      <c r="L18" s="139"/>
      <c r="M18" s="139"/>
    </row>
    <row r="19" spans="1:13" ht="18" customHeight="1" x14ac:dyDescent="0.25">
      <c r="A19" s="156" t="s">
        <v>29</v>
      </c>
      <c r="B19" s="157"/>
      <c r="C19" s="78" t="e">
        <f>AVERAGE(C14:C18)</f>
        <v>#DIV/0!</v>
      </c>
      <c r="D19" s="71"/>
      <c r="E19" s="71"/>
      <c r="G19" s="139"/>
      <c r="H19" s="139"/>
      <c r="I19" s="139"/>
      <c r="J19" s="139"/>
      <c r="K19" s="139"/>
      <c r="L19" s="139"/>
      <c r="M19" s="139"/>
    </row>
    <row r="20" spans="1:13" ht="45" x14ac:dyDescent="0.25">
      <c r="A20" s="147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7"/>
      <c r="D20" s="71"/>
      <c r="E20" s="71"/>
      <c r="G20" s="139"/>
      <c r="H20" s="139"/>
      <c r="I20" s="139"/>
      <c r="J20" s="139"/>
      <c r="K20" s="139"/>
      <c r="L20" s="139"/>
      <c r="M20" s="139"/>
    </row>
    <row r="21" spans="1:13" ht="45.75" customHeight="1" x14ac:dyDescent="0.25">
      <c r="A21" s="148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7"/>
      <c r="D21" s="71"/>
      <c r="E21" s="71"/>
      <c r="G21" s="114"/>
      <c r="H21" s="114"/>
      <c r="I21" s="114"/>
      <c r="J21" s="114"/>
      <c r="K21" s="114"/>
      <c r="L21" s="114"/>
      <c r="M21" s="114"/>
    </row>
    <row r="22" spans="1:13" ht="45" x14ac:dyDescent="0.25">
      <c r="A22" s="148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7"/>
      <c r="D22" s="71"/>
      <c r="E22" s="71"/>
      <c r="G22" s="114"/>
      <c r="H22" s="114"/>
      <c r="I22" s="114"/>
      <c r="J22" s="114"/>
      <c r="K22" s="114"/>
      <c r="L22" s="114"/>
      <c r="M22" s="114"/>
    </row>
    <row r="23" spans="1:13" ht="60" x14ac:dyDescent="0.25">
      <c r="A23" s="148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7"/>
      <c r="D23" s="71"/>
      <c r="E23" s="71"/>
      <c r="G23" s="114"/>
      <c r="H23" s="114"/>
      <c r="I23" s="114"/>
      <c r="J23" s="114"/>
      <c r="K23" s="114"/>
      <c r="L23" s="114"/>
      <c r="M23" s="114"/>
    </row>
    <row r="24" spans="1:13" ht="45" x14ac:dyDescent="0.25">
      <c r="A24" s="148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7"/>
      <c r="D24" s="71"/>
      <c r="E24" s="71"/>
      <c r="F24" s="71"/>
    </row>
    <row r="25" spans="1:13" ht="45" x14ac:dyDescent="0.25">
      <c r="A25" s="158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7"/>
      <c r="D25" s="71"/>
      <c r="E25" s="71"/>
      <c r="F25" s="71"/>
    </row>
    <row r="26" spans="1:13" ht="18" customHeight="1" x14ac:dyDescent="0.25">
      <c r="A26" s="154" t="s">
        <v>30</v>
      </c>
      <c r="B26" s="155"/>
      <c r="C26" s="78" t="e">
        <f>AVERAGE(C20:C25)</f>
        <v>#DIV/0!</v>
      </c>
      <c r="D26" s="71"/>
      <c r="E26" s="71"/>
      <c r="F26" s="71"/>
    </row>
    <row r="27" spans="1:13" ht="30" x14ac:dyDescent="0.25">
      <c r="A27" s="153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7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53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7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53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7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53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7"/>
      <c r="D30" s="71"/>
      <c r="E30" s="71"/>
      <c r="F30" s="71"/>
      <c r="K30" s="56"/>
      <c r="L30" s="56"/>
      <c r="M30" s="56"/>
    </row>
    <row r="31" spans="1:13" ht="18" customHeight="1" x14ac:dyDescent="0.25">
      <c r="A31" s="154" t="s">
        <v>31</v>
      </c>
      <c r="B31" s="155"/>
      <c r="C31" s="78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7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53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7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53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7"/>
      <c r="D34" s="71"/>
      <c r="E34" s="71"/>
      <c r="F34" s="71"/>
    </row>
    <row r="35" spans="1:13" ht="30" x14ac:dyDescent="0.25">
      <c r="A35" s="153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7"/>
      <c r="D35" s="71"/>
      <c r="E35" s="71"/>
      <c r="F35" s="71"/>
    </row>
    <row r="36" spans="1:13" ht="30" x14ac:dyDescent="0.25">
      <c r="A36" s="153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7"/>
      <c r="D36" s="71"/>
      <c r="E36" s="71"/>
      <c r="F36" s="71"/>
    </row>
    <row r="37" spans="1:13" ht="18" customHeight="1" x14ac:dyDescent="0.25">
      <c r="A37" s="154" t="s">
        <v>32</v>
      </c>
      <c r="B37" s="155"/>
      <c r="C37" s="78" t="e">
        <f>AVERAGE(C32:C36)</f>
        <v>#DIV/0!</v>
      </c>
      <c r="D37" s="71"/>
      <c r="E37" s="71"/>
      <c r="F37" s="71"/>
    </row>
    <row r="38" spans="1:13" x14ac:dyDescent="0.25">
      <c r="A38" s="153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7"/>
      <c r="D38" s="71"/>
      <c r="E38" s="71"/>
      <c r="F38" s="71"/>
    </row>
    <row r="39" spans="1:13" ht="30" x14ac:dyDescent="0.25">
      <c r="A39" s="153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7"/>
      <c r="D39" s="71"/>
      <c r="E39" s="71"/>
      <c r="F39" s="71"/>
    </row>
    <row r="40" spans="1:13" ht="45" x14ac:dyDescent="0.25">
      <c r="A40" s="153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7"/>
      <c r="D40" s="71"/>
      <c r="E40" s="71"/>
      <c r="F40" s="71"/>
    </row>
    <row r="41" spans="1:13" ht="60" x14ac:dyDescent="0.25">
      <c r="A41" s="153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7"/>
      <c r="D41" s="71"/>
      <c r="E41" s="71"/>
      <c r="F41" s="71"/>
    </row>
    <row r="42" spans="1:13" ht="45" x14ac:dyDescent="0.25">
      <c r="A42" s="153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7"/>
      <c r="D42" s="71"/>
      <c r="E42" s="71"/>
      <c r="F42" s="71"/>
    </row>
    <row r="43" spans="1:13" ht="17.25" customHeight="1" x14ac:dyDescent="0.25">
      <c r="A43" s="154" t="s">
        <v>34</v>
      </c>
      <c r="B43" s="155"/>
      <c r="C43" s="78" t="e">
        <f>AVERAGE(C38:C42)</f>
        <v>#DIV/0!</v>
      </c>
      <c r="D43" s="71"/>
      <c r="E43" s="71"/>
      <c r="F43" s="71"/>
    </row>
    <row r="44" spans="1:13" ht="30" x14ac:dyDescent="0.25">
      <c r="A44" s="153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7"/>
      <c r="D44" s="71"/>
      <c r="E44" s="71"/>
      <c r="F44" s="71"/>
    </row>
    <row r="45" spans="1:13" x14ac:dyDescent="0.25">
      <c r="A45" s="153"/>
      <c r="B45" s="45" t="str">
        <f>УПРАВЛЕНИЕ!B38</f>
        <v>Выражает активное неприятие действий, приносящих вред природе.</v>
      </c>
      <c r="C45" s="77"/>
      <c r="D45" s="71"/>
      <c r="E45" s="71"/>
      <c r="F45" s="71"/>
    </row>
    <row r="46" spans="1:13" ht="30" x14ac:dyDescent="0.25">
      <c r="A46" s="153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7"/>
      <c r="D46" s="71"/>
      <c r="E46" s="71"/>
      <c r="F46" s="71"/>
    </row>
    <row r="47" spans="1:13" ht="45" x14ac:dyDescent="0.25">
      <c r="A47" s="153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7"/>
      <c r="D47" s="71"/>
      <c r="E47" s="71"/>
      <c r="F47" s="71"/>
    </row>
    <row r="48" spans="1:13" ht="30" x14ac:dyDescent="0.25">
      <c r="A48" s="153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7"/>
      <c r="D48" s="71"/>
      <c r="E48" s="71"/>
      <c r="F48" s="71"/>
    </row>
    <row r="49" spans="1:6" ht="18" customHeight="1" x14ac:dyDescent="0.25">
      <c r="A49" s="154" t="s">
        <v>44</v>
      </c>
      <c r="B49" s="155"/>
      <c r="C49" s="78" t="e">
        <f>AVERAGE(C44:C48)</f>
        <v>#DIV/0!</v>
      </c>
      <c r="D49" s="71"/>
      <c r="E49" s="71"/>
      <c r="F49" s="71"/>
    </row>
    <row r="50" spans="1:6" ht="30" x14ac:dyDescent="0.25">
      <c r="A50" s="153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7"/>
      <c r="D50" s="71"/>
      <c r="E50" s="71"/>
      <c r="F50" s="71"/>
    </row>
    <row r="51" spans="1:6" ht="45" x14ac:dyDescent="0.25">
      <c r="A51" s="153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7"/>
      <c r="D51" s="71"/>
      <c r="E51" s="71"/>
      <c r="F51" s="71"/>
    </row>
    <row r="52" spans="1:6" ht="45" x14ac:dyDescent="0.25">
      <c r="A52" s="153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7"/>
      <c r="D52" s="71"/>
      <c r="E52" s="71"/>
      <c r="F52" s="71"/>
    </row>
    <row r="53" spans="1:6" ht="45" x14ac:dyDescent="0.25">
      <c r="A53" s="153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7"/>
      <c r="D53" s="71"/>
      <c r="E53" s="71"/>
      <c r="F53" s="71"/>
    </row>
    <row r="54" spans="1:6" ht="18" customHeight="1" x14ac:dyDescent="0.25">
      <c r="A54" s="154" t="s">
        <v>35</v>
      </c>
      <c r="B54" s="155"/>
      <c r="C54" s="78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0" t="s">
        <v>16</v>
      </c>
      <c r="B65" s="81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22" priority="2" operator="equal">
      <formula>0</formula>
    </cfRule>
  </conditionalFormatting>
  <conditionalFormatting sqref="F6 J5 L6">
    <cfRule type="cellIs" dxfId="2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6" t="str">
        <f>СТАРТ!A1</f>
        <v>Мониторинг личностных результатов обучающихся (ООО)</v>
      </c>
      <c r="B1" s="146"/>
      <c r="C1" s="146"/>
    </row>
    <row r="3" spans="1:25" ht="21" customHeight="1" x14ac:dyDescent="0.25">
      <c r="A3" s="7">
        <f>СТАРТ!B5</f>
        <v>0</v>
      </c>
      <c r="B3" s="73">
        <f>СТАРТ!B11</f>
        <v>0</v>
      </c>
      <c r="C3" s="58">
        <f>СТАРТ!D5</f>
        <v>0</v>
      </c>
      <c r="D3" s="72"/>
      <c r="E3" s="150" t="s">
        <v>64</v>
      </c>
      <c r="F3" s="150"/>
      <c r="G3" s="150"/>
      <c r="H3" s="150"/>
      <c r="I3" s="150"/>
      <c r="J3" s="150"/>
      <c r="K3" s="150"/>
      <c r="L3" s="150"/>
      <c r="M3" s="150"/>
    </row>
    <row r="4" spans="1:25" ht="15.75" x14ac:dyDescent="0.25">
      <c r="A4" s="112" t="s">
        <v>4</v>
      </c>
      <c r="B4" s="109"/>
      <c r="C4" s="112" t="s">
        <v>5</v>
      </c>
      <c r="D4" s="52"/>
      <c r="E4" s="52"/>
      <c r="F4" s="151">
        <f>B3</f>
        <v>0</v>
      </c>
      <c r="G4" s="151"/>
      <c r="H4" s="151"/>
      <c r="I4" s="151"/>
      <c r="J4" s="151"/>
      <c r="K4" s="151"/>
      <c r="L4" s="151"/>
      <c r="M4" s="151"/>
    </row>
    <row r="5" spans="1:25" ht="21" customHeight="1" x14ac:dyDescent="0.25">
      <c r="D5" s="52"/>
      <c r="E5" s="52"/>
      <c r="F5" s="52"/>
      <c r="G5" s="54"/>
      <c r="H5" s="149" t="s">
        <v>19</v>
      </c>
      <c r="I5" s="149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1"/>
      <c r="E6" s="71"/>
      <c r="F6" s="142">
        <f>СТАРТ!B3</f>
        <v>0</v>
      </c>
      <c r="G6" s="142"/>
      <c r="I6" s="49"/>
      <c r="J6" s="50"/>
      <c r="L6" s="145">
        <f>A3</f>
        <v>0</v>
      </c>
      <c r="M6" s="145"/>
    </row>
    <row r="7" spans="1:25" ht="45" x14ac:dyDescent="0.25">
      <c r="A7" s="147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7"/>
      <c r="D7" s="69"/>
      <c r="E7" s="69"/>
      <c r="F7" s="143" t="s">
        <v>15</v>
      </c>
      <c r="G7" s="143"/>
      <c r="H7" s="30"/>
      <c r="I7" s="46"/>
      <c r="J7" s="47"/>
      <c r="L7" s="143" t="s">
        <v>4</v>
      </c>
      <c r="M7" s="143"/>
      <c r="O7" s="144" t="s">
        <v>13</v>
      </c>
      <c r="P7" s="144"/>
      <c r="Q7" s="144"/>
      <c r="R7" s="144"/>
      <c r="S7" s="144"/>
      <c r="T7" s="91"/>
    </row>
    <row r="8" spans="1:25" ht="60" x14ac:dyDescent="0.25">
      <c r="A8" s="148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7"/>
      <c r="D8" s="70"/>
      <c r="E8" s="70"/>
      <c r="F8" s="70"/>
      <c r="O8" s="140" t="s">
        <v>51</v>
      </c>
      <c r="P8" s="140"/>
      <c r="Q8" s="140"/>
      <c r="R8" s="140"/>
      <c r="S8" s="141" t="s">
        <v>52</v>
      </c>
      <c r="T8" s="152"/>
    </row>
    <row r="9" spans="1:25" ht="15.75" x14ac:dyDescent="0.25">
      <c r="A9" s="148"/>
      <c r="B9" s="45" t="str">
        <f>УПРАВЛЕНИЕ!B8</f>
        <v xml:space="preserve">Проявляет уважение к государственным символам России, праздникам. </v>
      </c>
      <c r="C9" s="77"/>
      <c r="D9" s="70"/>
      <c r="E9" s="70"/>
      <c r="F9" s="70"/>
      <c r="O9" s="140"/>
      <c r="P9" s="140"/>
      <c r="Q9" s="140"/>
      <c r="R9" s="140"/>
      <c r="S9" s="141"/>
      <c r="T9" s="152"/>
      <c r="Y9" s="51"/>
    </row>
    <row r="10" spans="1:25" ht="45" x14ac:dyDescent="0.25">
      <c r="A10" s="148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7"/>
      <c r="D10" s="70"/>
      <c r="E10" s="70"/>
      <c r="F10" s="70"/>
      <c r="H10" s="46"/>
      <c r="I10" s="46"/>
      <c r="J10" s="47"/>
      <c r="O10" s="140"/>
      <c r="P10" s="140"/>
      <c r="Q10" s="140"/>
      <c r="R10" s="140"/>
      <c r="S10" s="141"/>
      <c r="T10" s="111"/>
    </row>
    <row r="11" spans="1:25" ht="30" x14ac:dyDescent="0.25">
      <c r="A11" s="148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7"/>
      <c r="D11" s="41"/>
      <c r="E11" s="41"/>
      <c r="F11" s="41"/>
      <c r="H11" s="39"/>
      <c r="I11" s="39"/>
      <c r="J11" s="40"/>
      <c r="O11" s="140"/>
      <c r="P11" s="140"/>
      <c r="Q11" s="140"/>
      <c r="R11" s="140"/>
      <c r="S11" s="141"/>
      <c r="T11" s="111"/>
    </row>
    <row r="12" spans="1:25" ht="45" x14ac:dyDescent="0.25">
      <c r="A12" s="148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7"/>
      <c r="D12" s="41"/>
      <c r="E12" s="41"/>
      <c r="F12" s="41"/>
      <c r="G12" s="39"/>
      <c r="H12" s="39"/>
      <c r="I12" s="39"/>
      <c r="J12" s="40"/>
      <c r="O12" s="92"/>
      <c r="P12" s="92"/>
      <c r="Q12" s="92"/>
      <c r="R12" s="92"/>
      <c r="S12" s="92"/>
      <c r="T12" s="110"/>
    </row>
    <row r="13" spans="1:25" ht="18" customHeight="1" x14ac:dyDescent="0.25">
      <c r="A13" s="156" t="s">
        <v>27</v>
      </c>
      <c r="B13" s="157"/>
      <c r="C13" s="78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7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7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48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7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48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7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48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7"/>
      <c r="D17" s="71"/>
      <c r="E17" s="71"/>
      <c r="G17" s="139" t="s">
        <v>47</v>
      </c>
      <c r="H17" s="139"/>
      <c r="I17" s="139"/>
      <c r="J17" s="139"/>
      <c r="K17" s="139"/>
      <c r="L17" s="139"/>
      <c r="M17" s="139"/>
    </row>
    <row r="18" spans="1:13" x14ac:dyDescent="0.25">
      <c r="A18" s="158"/>
      <c r="B18" s="45" t="str">
        <f>УПРАВЛЕНИЕ!B16</f>
        <v>Принимает участие в мероприятиях патриотической направленности.</v>
      </c>
      <c r="C18" s="77"/>
      <c r="D18" s="71"/>
      <c r="E18" s="71"/>
      <c r="G18" s="139"/>
      <c r="H18" s="139"/>
      <c r="I18" s="139"/>
      <c r="J18" s="139"/>
      <c r="K18" s="139"/>
      <c r="L18" s="139"/>
      <c r="M18" s="139"/>
    </row>
    <row r="19" spans="1:13" ht="18" customHeight="1" x14ac:dyDescent="0.25">
      <c r="A19" s="156" t="s">
        <v>29</v>
      </c>
      <c r="B19" s="157"/>
      <c r="C19" s="78" t="e">
        <f>AVERAGE(C14:C18)</f>
        <v>#DIV/0!</v>
      </c>
      <c r="D19" s="71"/>
      <c r="E19" s="71"/>
      <c r="G19" s="139"/>
      <c r="H19" s="139"/>
      <c r="I19" s="139"/>
      <c r="J19" s="139"/>
      <c r="K19" s="139"/>
      <c r="L19" s="139"/>
      <c r="M19" s="139"/>
    </row>
    <row r="20" spans="1:13" ht="45" x14ac:dyDescent="0.25">
      <c r="A20" s="147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7"/>
      <c r="D20" s="71"/>
      <c r="E20" s="71"/>
      <c r="G20" s="139"/>
      <c r="H20" s="139"/>
      <c r="I20" s="139"/>
      <c r="J20" s="139"/>
      <c r="K20" s="139"/>
      <c r="L20" s="139"/>
      <c r="M20" s="139"/>
    </row>
    <row r="21" spans="1:13" ht="45.75" customHeight="1" x14ac:dyDescent="0.25">
      <c r="A21" s="148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7"/>
      <c r="D21" s="71"/>
      <c r="E21" s="71"/>
      <c r="G21" s="114"/>
      <c r="H21" s="114"/>
      <c r="I21" s="114"/>
      <c r="J21" s="114"/>
      <c r="K21" s="114"/>
      <c r="L21" s="114"/>
      <c r="M21" s="114"/>
    </row>
    <row r="22" spans="1:13" ht="45" x14ac:dyDescent="0.25">
      <c r="A22" s="148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7"/>
      <c r="D22" s="71"/>
      <c r="E22" s="71"/>
      <c r="G22" s="114"/>
      <c r="H22" s="114"/>
      <c r="I22" s="114"/>
      <c r="J22" s="114"/>
      <c r="K22" s="114"/>
      <c r="L22" s="114"/>
      <c r="M22" s="114"/>
    </row>
    <row r="23" spans="1:13" ht="60" x14ac:dyDescent="0.25">
      <c r="A23" s="148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7"/>
      <c r="D23" s="71"/>
      <c r="E23" s="71"/>
      <c r="G23" s="114"/>
      <c r="H23" s="114"/>
      <c r="I23" s="114"/>
      <c r="J23" s="114"/>
      <c r="K23" s="114"/>
      <c r="L23" s="114"/>
      <c r="M23" s="114"/>
    </row>
    <row r="24" spans="1:13" ht="45" x14ac:dyDescent="0.25">
      <c r="A24" s="148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7"/>
      <c r="D24" s="71"/>
      <c r="E24" s="71"/>
      <c r="F24" s="71"/>
    </row>
    <row r="25" spans="1:13" ht="45" x14ac:dyDescent="0.25">
      <c r="A25" s="158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7"/>
      <c r="D25" s="71"/>
      <c r="E25" s="71"/>
      <c r="F25" s="71"/>
    </row>
    <row r="26" spans="1:13" ht="18" customHeight="1" x14ac:dyDescent="0.25">
      <c r="A26" s="154" t="s">
        <v>30</v>
      </c>
      <c r="B26" s="155"/>
      <c r="C26" s="78" t="e">
        <f>AVERAGE(C20:C25)</f>
        <v>#DIV/0!</v>
      </c>
      <c r="D26" s="71"/>
      <c r="E26" s="71"/>
      <c r="F26" s="71"/>
    </row>
    <row r="27" spans="1:13" ht="30" x14ac:dyDescent="0.25">
      <c r="A27" s="153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7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53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7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53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7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53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7"/>
      <c r="D30" s="71"/>
      <c r="E30" s="71"/>
      <c r="F30" s="71"/>
      <c r="K30" s="56"/>
      <c r="L30" s="56"/>
      <c r="M30" s="56"/>
    </row>
    <row r="31" spans="1:13" ht="18" customHeight="1" x14ac:dyDescent="0.25">
      <c r="A31" s="154" t="s">
        <v>31</v>
      </c>
      <c r="B31" s="155"/>
      <c r="C31" s="78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7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53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7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53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7"/>
      <c r="D34" s="71"/>
      <c r="E34" s="71"/>
      <c r="F34" s="71"/>
    </row>
    <row r="35" spans="1:13" ht="30" x14ac:dyDescent="0.25">
      <c r="A35" s="153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7"/>
      <c r="D35" s="71"/>
      <c r="E35" s="71"/>
      <c r="F35" s="71"/>
    </row>
    <row r="36" spans="1:13" ht="30" x14ac:dyDescent="0.25">
      <c r="A36" s="153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7"/>
      <c r="D36" s="71"/>
      <c r="E36" s="71"/>
      <c r="F36" s="71"/>
    </row>
    <row r="37" spans="1:13" ht="18" customHeight="1" x14ac:dyDescent="0.25">
      <c r="A37" s="154" t="s">
        <v>32</v>
      </c>
      <c r="B37" s="155"/>
      <c r="C37" s="78" t="e">
        <f>AVERAGE(C32:C36)</f>
        <v>#DIV/0!</v>
      </c>
      <c r="D37" s="71"/>
      <c r="E37" s="71"/>
      <c r="F37" s="71"/>
    </row>
    <row r="38" spans="1:13" x14ac:dyDescent="0.25">
      <c r="A38" s="153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7"/>
      <c r="D38" s="71"/>
      <c r="E38" s="71"/>
      <c r="F38" s="71"/>
    </row>
    <row r="39" spans="1:13" ht="30" x14ac:dyDescent="0.25">
      <c r="A39" s="153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7"/>
      <c r="D39" s="71"/>
      <c r="E39" s="71"/>
      <c r="F39" s="71"/>
    </row>
    <row r="40" spans="1:13" ht="45" x14ac:dyDescent="0.25">
      <c r="A40" s="153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7"/>
      <c r="D40" s="71"/>
      <c r="E40" s="71"/>
      <c r="F40" s="71"/>
    </row>
    <row r="41" spans="1:13" ht="60" x14ac:dyDescent="0.25">
      <c r="A41" s="153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7"/>
      <c r="D41" s="71"/>
      <c r="E41" s="71"/>
      <c r="F41" s="71"/>
    </row>
    <row r="42" spans="1:13" ht="45" x14ac:dyDescent="0.25">
      <c r="A42" s="153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7"/>
      <c r="D42" s="71"/>
      <c r="E42" s="71"/>
      <c r="F42" s="71"/>
    </row>
    <row r="43" spans="1:13" ht="17.25" customHeight="1" x14ac:dyDescent="0.25">
      <c r="A43" s="154" t="s">
        <v>34</v>
      </c>
      <c r="B43" s="155"/>
      <c r="C43" s="78" t="e">
        <f>AVERAGE(C38:C42)</f>
        <v>#DIV/0!</v>
      </c>
      <c r="D43" s="71"/>
      <c r="E43" s="71"/>
      <c r="F43" s="71"/>
    </row>
    <row r="44" spans="1:13" ht="30" x14ac:dyDescent="0.25">
      <c r="A44" s="153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7"/>
      <c r="D44" s="71"/>
      <c r="E44" s="71"/>
      <c r="F44" s="71"/>
    </row>
    <row r="45" spans="1:13" x14ac:dyDescent="0.25">
      <c r="A45" s="153"/>
      <c r="B45" s="45" t="str">
        <f>УПРАВЛЕНИЕ!B38</f>
        <v>Выражает активное неприятие действий, приносящих вред природе.</v>
      </c>
      <c r="C45" s="77"/>
      <c r="D45" s="71"/>
      <c r="E45" s="71"/>
      <c r="F45" s="71"/>
    </row>
    <row r="46" spans="1:13" ht="30" x14ac:dyDescent="0.25">
      <c r="A46" s="153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7"/>
      <c r="D46" s="71"/>
      <c r="E46" s="71"/>
      <c r="F46" s="71"/>
    </row>
    <row r="47" spans="1:13" ht="45" x14ac:dyDescent="0.25">
      <c r="A47" s="153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7"/>
      <c r="D47" s="71"/>
      <c r="E47" s="71"/>
      <c r="F47" s="71"/>
    </row>
    <row r="48" spans="1:13" ht="30" x14ac:dyDescent="0.25">
      <c r="A48" s="153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7"/>
      <c r="D48" s="71"/>
      <c r="E48" s="71"/>
      <c r="F48" s="71"/>
    </row>
    <row r="49" spans="1:6" ht="18" customHeight="1" x14ac:dyDescent="0.25">
      <c r="A49" s="154" t="s">
        <v>44</v>
      </c>
      <c r="B49" s="155"/>
      <c r="C49" s="78" t="e">
        <f>AVERAGE(C44:C48)</f>
        <v>#DIV/0!</v>
      </c>
      <c r="D49" s="71"/>
      <c r="E49" s="71"/>
      <c r="F49" s="71"/>
    </row>
    <row r="50" spans="1:6" ht="30" x14ac:dyDescent="0.25">
      <c r="A50" s="153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7"/>
      <c r="D50" s="71"/>
      <c r="E50" s="71"/>
      <c r="F50" s="71"/>
    </row>
    <row r="51" spans="1:6" ht="45" x14ac:dyDescent="0.25">
      <c r="A51" s="153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7"/>
      <c r="D51" s="71"/>
      <c r="E51" s="71"/>
      <c r="F51" s="71"/>
    </row>
    <row r="52" spans="1:6" ht="45" x14ac:dyDescent="0.25">
      <c r="A52" s="153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7"/>
      <c r="D52" s="71"/>
      <c r="E52" s="71"/>
      <c r="F52" s="71"/>
    </row>
    <row r="53" spans="1:6" ht="45" x14ac:dyDescent="0.25">
      <c r="A53" s="153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7"/>
      <c r="D53" s="71"/>
      <c r="E53" s="71"/>
      <c r="F53" s="71"/>
    </row>
    <row r="54" spans="1:6" ht="18" customHeight="1" x14ac:dyDescent="0.25">
      <c r="A54" s="154" t="s">
        <v>35</v>
      </c>
      <c r="B54" s="155"/>
      <c r="C54" s="78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0" t="s">
        <v>16</v>
      </c>
      <c r="B65" s="81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20" priority="2" operator="equal">
      <formula>0</formula>
    </cfRule>
  </conditionalFormatting>
  <conditionalFormatting sqref="F6 J5 L6">
    <cfRule type="cellIs" dxfId="19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6" t="str">
        <f>СТАРТ!A1</f>
        <v>Мониторинг личностных результатов обучающихся (ООО)</v>
      </c>
      <c r="B1" s="146"/>
      <c r="C1" s="146"/>
    </row>
    <row r="3" spans="1:25" ht="21" customHeight="1" x14ac:dyDescent="0.25">
      <c r="A3" s="7">
        <f>СТАРТ!B5</f>
        <v>0</v>
      </c>
      <c r="B3" s="73">
        <f>СТАРТ!B12</f>
        <v>0</v>
      </c>
      <c r="C3" s="58">
        <f>СТАРТ!D5</f>
        <v>0</v>
      </c>
      <c r="D3" s="72"/>
      <c r="E3" s="150" t="s">
        <v>64</v>
      </c>
      <c r="F3" s="150"/>
      <c r="G3" s="150"/>
      <c r="H3" s="150"/>
      <c r="I3" s="150"/>
      <c r="J3" s="150"/>
      <c r="K3" s="150"/>
      <c r="L3" s="150"/>
      <c r="M3" s="150"/>
    </row>
    <row r="4" spans="1:25" ht="15.75" x14ac:dyDescent="0.25">
      <c r="A4" s="112" t="s">
        <v>4</v>
      </c>
      <c r="B4" s="109"/>
      <c r="C4" s="112" t="s">
        <v>5</v>
      </c>
      <c r="D4" s="52"/>
      <c r="E4" s="52"/>
      <c r="F4" s="151">
        <f>B3</f>
        <v>0</v>
      </c>
      <c r="G4" s="151"/>
      <c r="H4" s="151"/>
      <c r="I4" s="151"/>
      <c r="J4" s="151"/>
      <c r="K4" s="151"/>
      <c r="L4" s="151"/>
      <c r="M4" s="151"/>
    </row>
    <row r="5" spans="1:25" ht="21" customHeight="1" x14ac:dyDescent="0.25">
      <c r="D5" s="52"/>
      <c r="E5" s="52"/>
      <c r="F5" s="52"/>
      <c r="G5" s="54"/>
      <c r="H5" s="149" t="s">
        <v>19</v>
      </c>
      <c r="I5" s="149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1"/>
      <c r="E6" s="71"/>
      <c r="F6" s="142">
        <f>СТАРТ!B3</f>
        <v>0</v>
      </c>
      <c r="G6" s="142"/>
      <c r="I6" s="49"/>
      <c r="J6" s="50"/>
      <c r="L6" s="145">
        <f>A3</f>
        <v>0</v>
      </c>
      <c r="M6" s="145"/>
    </row>
    <row r="7" spans="1:25" ht="45" x14ac:dyDescent="0.25">
      <c r="A7" s="147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7"/>
      <c r="D7" s="69"/>
      <c r="E7" s="69"/>
      <c r="F7" s="143" t="s">
        <v>15</v>
      </c>
      <c r="G7" s="143"/>
      <c r="H7" s="30"/>
      <c r="I7" s="46"/>
      <c r="J7" s="47"/>
      <c r="L7" s="143" t="s">
        <v>4</v>
      </c>
      <c r="M7" s="143"/>
      <c r="O7" s="144" t="s">
        <v>13</v>
      </c>
      <c r="P7" s="144"/>
      <c r="Q7" s="144"/>
      <c r="R7" s="144"/>
      <c r="S7" s="144"/>
      <c r="T7" s="91"/>
    </row>
    <row r="8" spans="1:25" ht="60" x14ac:dyDescent="0.25">
      <c r="A8" s="148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7"/>
      <c r="D8" s="70"/>
      <c r="E8" s="70"/>
      <c r="F8" s="70"/>
      <c r="O8" s="140" t="s">
        <v>51</v>
      </c>
      <c r="P8" s="140"/>
      <c r="Q8" s="140"/>
      <c r="R8" s="140"/>
      <c r="S8" s="141" t="s">
        <v>52</v>
      </c>
      <c r="T8" s="152"/>
    </row>
    <row r="9" spans="1:25" ht="15.75" x14ac:dyDescent="0.25">
      <c r="A9" s="148"/>
      <c r="B9" s="45" t="str">
        <f>УПРАВЛЕНИЕ!B8</f>
        <v xml:space="preserve">Проявляет уважение к государственным символам России, праздникам. </v>
      </c>
      <c r="C9" s="77"/>
      <c r="D9" s="70"/>
      <c r="E9" s="70"/>
      <c r="F9" s="70"/>
      <c r="O9" s="140"/>
      <c r="P9" s="140"/>
      <c r="Q9" s="140"/>
      <c r="R9" s="140"/>
      <c r="S9" s="141"/>
      <c r="T9" s="152"/>
      <c r="Y9" s="51"/>
    </row>
    <row r="10" spans="1:25" ht="45" x14ac:dyDescent="0.25">
      <c r="A10" s="148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7"/>
      <c r="D10" s="70"/>
      <c r="E10" s="70"/>
      <c r="F10" s="70"/>
      <c r="H10" s="46"/>
      <c r="I10" s="46"/>
      <c r="J10" s="47"/>
      <c r="O10" s="140"/>
      <c r="P10" s="140"/>
      <c r="Q10" s="140"/>
      <c r="R10" s="140"/>
      <c r="S10" s="141"/>
      <c r="T10" s="111"/>
    </row>
    <row r="11" spans="1:25" ht="30" x14ac:dyDescent="0.25">
      <c r="A11" s="148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7"/>
      <c r="D11" s="41"/>
      <c r="E11" s="41"/>
      <c r="F11" s="41"/>
      <c r="H11" s="39"/>
      <c r="I11" s="39"/>
      <c r="J11" s="40"/>
      <c r="O11" s="140"/>
      <c r="P11" s="140"/>
      <c r="Q11" s="140"/>
      <c r="R11" s="140"/>
      <c r="S11" s="141"/>
      <c r="T11" s="111"/>
    </row>
    <row r="12" spans="1:25" ht="45" x14ac:dyDescent="0.25">
      <c r="A12" s="148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7"/>
      <c r="D12" s="41"/>
      <c r="E12" s="41"/>
      <c r="F12" s="41"/>
      <c r="G12" s="39"/>
      <c r="H12" s="39"/>
      <c r="I12" s="39"/>
      <c r="J12" s="40"/>
      <c r="O12" s="92"/>
      <c r="P12" s="92"/>
      <c r="Q12" s="92"/>
      <c r="R12" s="92"/>
      <c r="S12" s="92"/>
      <c r="T12" s="110"/>
    </row>
    <row r="13" spans="1:25" ht="18" customHeight="1" x14ac:dyDescent="0.25">
      <c r="A13" s="156" t="s">
        <v>27</v>
      </c>
      <c r="B13" s="157"/>
      <c r="C13" s="78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7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7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48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7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48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7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48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7"/>
      <c r="D17" s="71"/>
      <c r="E17" s="71"/>
      <c r="G17" s="139" t="s">
        <v>47</v>
      </c>
      <c r="H17" s="139"/>
      <c r="I17" s="139"/>
      <c r="J17" s="139"/>
      <c r="K17" s="139"/>
      <c r="L17" s="139"/>
      <c r="M17" s="139"/>
    </row>
    <row r="18" spans="1:13" x14ac:dyDescent="0.25">
      <c r="A18" s="158"/>
      <c r="B18" s="45" t="str">
        <f>УПРАВЛЕНИЕ!B16</f>
        <v>Принимает участие в мероприятиях патриотической направленности.</v>
      </c>
      <c r="C18" s="77"/>
      <c r="D18" s="71"/>
      <c r="E18" s="71"/>
      <c r="G18" s="139"/>
      <c r="H18" s="139"/>
      <c r="I18" s="139"/>
      <c r="J18" s="139"/>
      <c r="K18" s="139"/>
      <c r="L18" s="139"/>
      <c r="M18" s="139"/>
    </row>
    <row r="19" spans="1:13" ht="18" customHeight="1" x14ac:dyDescent="0.25">
      <c r="A19" s="156" t="s">
        <v>29</v>
      </c>
      <c r="B19" s="157"/>
      <c r="C19" s="78" t="e">
        <f>AVERAGE(C14:C18)</f>
        <v>#DIV/0!</v>
      </c>
      <c r="D19" s="71"/>
      <c r="E19" s="71"/>
      <c r="G19" s="139"/>
      <c r="H19" s="139"/>
      <c r="I19" s="139"/>
      <c r="J19" s="139"/>
      <c r="K19" s="139"/>
      <c r="L19" s="139"/>
      <c r="M19" s="139"/>
    </row>
    <row r="20" spans="1:13" ht="45" x14ac:dyDescent="0.25">
      <c r="A20" s="147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7"/>
      <c r="D20" s="71"/>
      <c r="E20" s="71"/>
      <c r="G20" s="139"/>
      <c r="H20" s="139"/>
      <c r="I20" s="139"/>
      <c r="J20" s="139"/>
      <c r="K20" s="139"/>
      <c r="L20" s="139"/>
      <c r="M20" s="139"/>
    </row>
    <row r="21" spans="1:13" ht="45.75" customHeight="1" x14ac:dyDescent="0.25">
      <c r="A21" s="148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7"/>
      <c r="D21" s="71"/>
      <c r="E21" s="71"/>
      <c r="G21" s="114"/>
      <c r="H21" s="114"/>
      <c r="I21" s="114"/>
      <c r="J21" s="114"/>
      <c r="K21" s="114"/>
      <c r="L21" s="114"/>
      <c r="M21" s="114"/>
    </row>
    <row r="22" spans="1:13" ht="45" x14ac:dyDescent="0.25">
      <c r="A22" s="148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7"/>
      <c r="D22" s="71"/>
      <c r="E22" s="71"/>
      <c r="G22" s="114"/>
      <c r="H22" s="114"/>
      <c r="I22" s="114"/>
      <c r="J22" s="114"/>
      <c r="K22" s="114"/>
      <c r="L22" s="114"/>
      <c r="M22" s="114"/>
    </row>
    <row r="23" spans="1:13" ht="60" x14ac:dyDescent="0.25">
      <c r="A23" s="148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7"/>
      <c r="D23" s="71"/>
      <c r="E23" s="71"/>
      <c r="G23" s="114"/>
      <c r="H23" s="114"/>
      <c r="I23" s="114"/>
      <c r="J23" s="114"/>
      <c r="K23" s="114"/>
      <c r="L23" s="114"/>
      <c r="M23" s="114"/>
    </row>
    <row r="24" spans="1:13" ht="45" x14ac:dyDescent="0.25">
      <c r="A24" s="148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7"/>
      <c r="D24" s="71"/>
      <c r="E24" s="71"/>
      <c r="F24" s="71"/>
    </row>
    <row r="25" spans="1:13" ht="45" x14ac:dyDescent="0.25">
      <c r="A25" s="158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7"/>
      <c r="D25" s="71"/>
      <c r="E25" s="71"/>
      <c r="F25" s="71"/>
    </row>
    <row r="26" spans="1:13" ht="18" customHeight="1" x14ac:dyDescent="0.25">
      <c r="A26" s="154" t="s">
        <v>30</v>
      </c>
      <c r="B26" s="155"/>
      <c r="C26" s="78" t="e">
        <f>AVERAGE(C20:C25)</f>
        <v>#DIV/0!</v>
      </c>
      <c r="D26" s="71"/>
      <c r="E26" s="71"/>
      <c r="F26" s="71"/>
    </row>
    <row r="27" spans="1:13" ht="30" x14ac:dyDescent="0.25">
      <c r="A27" s="153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7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53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7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53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7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53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7"/>
      <c r="D30" s="71"/>
      <c r="E30" s="71"/>
      <c r="F30" s="71"/>
      <c r="K30" s="56"/>
      <c r="L30" s="56"/>
      <c r="M30" s="56"/>
    </row>
    <row r="31" spans="1:13" ht="18" customHeight="1" x14ac:dyDescent="0.25">
      <c r="A31" s="154" t="s">
        <v>31</v>
      </c>
      <c r="B31" s="155"/>
      <c r="C31" s="78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7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53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7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53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7"/>
      <c r="D34" s="71"/>
      <c r="E34" s="71"/>
      <c r="F34" s="71"/>
    </row>
    <row r="35" spans="1:13" ht="30" x14ac:dyDescent="0.25">
      <c r="A35" s="153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7"/>
      <c r="D35" s="71"/>
      <c r="E35" s="71"/>
      <c r="F35" s="71"/>
    </row>
    <row r="36" spans="1:13" ht="30" x14ac:dyDescent="0.25">
      <c r="A36" s="153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7"/>
      <c r="D36" s="71"/>
      <c r="E36" s="71"/>
      <c r="F36" s="71"/>
    </row>
    <row r="37" spans="1:13" ht="18" customHeight="1" x14ac:dyDescent="0.25">
      <c r="A37" s="154" t="s">
        <v>32</v>
      </c>
      <c r="B37" s="155"/>
      <c r="C37" s="78" t="e">
        <f>AVERAGE(C32:C36)</f>
        <v>#DIV/0!</v>
      </c>
      <c r="D37" s="71"/>
      <c r="E37" s="71"/>
      <c r="F37" s="71"/>
    </row>
    <row r="38" spans="1:13" x14ac:dyDescent="0.25">
      <c r="A38" s="153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7"/>
      <c r="D38" s="71"/>
      <c r="E38" s="71"/>
      <c r="F38" s="71"/>
    </row>
    <row r="39" spans="1:13" ht="30" x14ac:dyDescent="0.25">
      <c r="A39" s="153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7"/>
      <c r="D39" s="71"/>
      <c r="E39" s="71"/>
      <c r="F39" s="71"/>
    </row>
    <row r="40" spans="1:13" ht="45" x14ac:dyDescent="0.25">
      <c r="A40" s="153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7"/>
      <c r="D40" s="71"/>
      <c r="E40" s="71"/>
      <c r="F40" s="71"/>
    </row>
    <row r="41" spans="1:13" ht="60" x14ac:dyDescent="0.25">
      <c r="A41" s="153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7"/>
      <c r="D41" s="71"/>
      <c r="E41" s="71"/>
      <c r="F41" s="71"/>
    </row>
    <row r="42" spans="1:13" ht="45" x14ac:dyDescent="0.25">
      <c r="A42" s="153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7"/>
      <c r="D42" s="71"/>
      <c r="E42" s="71"/>
      <c r="F42" s="71"/>
    </row>
    <row r="43" spans="1:13" ht="17.25" customHeight="1" x14ac:dyDescent="0.25">
      <c r="A43" s="154" t="s">
        <v>34</v>
      </c>
      <c r="B43" s="155"/>
      <c r="C43" s="78" t="e">
        <f>AVERAGE(C38:C42)</f>
        <v>#DIV/0!</v>
      </c>
      <c r="D43" s="71"/>
      <c r="E43" s="71"/>
      <c r="F43" s="71"/>
    </row>
    <row r="44" spans="1:13" ht="30" x14ac:dyDescent="0.25">
      <c r="A44" s="153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7"/>
      <c r="D44" s="71"/>
      <c r="E44" s="71"/>
      <c r="F44" s="71"/>
    </row>
    <row r="45" spans="1:13" x14ac:dyDescent="0.25">
      <c r="A45" s="153"/>
      <c r="B45" s="45" t="str">
        <f>УПРАВЛЕНИЕ!B38</f>
        <v>Выражает активное неприятие действий, приносящих вред природе.</v>
      </c>
      <c r="C45" s="77"/>
      <c r="D45" s="71"/>
      <c r="E45" s="71"/>
      <c r="F45" s="71"/>
    </row>
    <row r="46" spans="1:13" ht="30" x14ac:dyDescent="0.25">
      <c r="A46" s="153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7"/>
      <c r="D46" s="71"/>
      <c r="E46" s="71"/>
      <c r="F46" s="71"/>
    </row>
    <row r="47" spans="1:13" ht="45" x14ac:dyDescent="0.25">
      <c r="A47" s="153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7"/>
      <c r="D47" s="71"/>
      <c r="E47" s="71"/>
      <c r="F47" s="71"/>
    </row>
    <row r="48" spans="1:13" ht="30" x14ac:dyDescent="0.25">
      <c r="A48" s="153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7"/>
      <c r="D48" s="71"/>
      <c r="E48" s="71"/>
      <c r="F48" s="71"/>
    </row>
    <row r="49" spans="1:6" ht="18" customHeight="1" x14ac:dyDescent="0.25">
      <c r="A49" s="154" t="s">
        <v>44</v>
      </c>
      <c r="B49" s="155"/>
      <c r="C49" s="78" t="e">
        <f>AVERAGE(C44:C48)</f>
        <v>#DIV/0!</v>
      </c>
      <c r="D49" s="71"/>
      <c r="E49" s="71"/>
      <c r="F49" s="71"/>
    </row>
    <row r="50" spans="1:6" ht="30" x14ac:dyDescent="0.25">
      <c r="A50" s="153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7"/>
      <c r="D50" s="71"/>
      <c r="E50" s="71"/>
      <c r="F50" s="71"/>
    </row>
    <row r="51" spans="1:6" ht="45" x14ac:dyDescent="0.25">
      <c r="A51" s="153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7"/>
      <c r="D51" s="71"/>
      <c r="E51" s="71"/>
      <c r="F51" s="71"/>
    </row>
    <row r="52" spans="1:6" ht="45" x14ac:dyDescent="0.25">
      <c r="A52" s="153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7"/>
      <c r="D52" s="71"/>
      <c r="E52" s="71"/>
      <c r="F52" s="71"/>
    </row>
    <row r="53" spans="1:6" ht="45" x14ac:dyDescent="0.25">
      <c r="A53" s="153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7"/>
      <c r="D53" s="71"/>
      <c r="E53" s="71"/>
      <c r="F53" s="71"/>
    </row>
    <row r="54" spans="1:6" ht="18" customHeight="1" x14ac:dyDescent="0.25">
      <c r="A54" s="154" t="s">
        <v>35</v>
      </c>
      <c r="B54" s="155"/>
      <c r="C54" s="78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0" t="s">
        <v>16</v>
      </c>
      <c r="B65" s="81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18" priority="2" operator="equal">
      <formula>0</formula>
    </cfRule>
  </conditionalFormatting>
  <conditionalFormatting sqref="F6 J5 L6">
    <cfRule type="cellIs" dxfId="17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6" t="str">
        <f>СТАРТ!A1</f>
        <v>Мониторинг личностных результатов обучающихся (ООО)</v>
      </c>
      <c r="B1" s="146"/>
      <c r="C1" s="146"/>
    </row>
    <row r="3" spans="1:25" ht="21" customHeight="1" x14ac:dyDescent="0.25">
      <c r="A3" s="7">
        <f>СТАРТ!B5</f>
        <v>0</v>
      </c>
      <c r="B3" s="73">
        <f>СТАРТ!B13</f>
        <v>0</v>
      </c>
      <c r="C3" s="58">
        <f>СТАРТ!D5</f>
        <v>0</v>
      </c>
      <c r="D3" s="72"/>
      <c r="E3" s="150" t="s">
        <v>64</v>
      </c>
      <c r="F3" s="150"/>
      <c r="G3" s="150"/>
      <c r="H3" s="150"/>
      <c r="I3" s="150"/>
      <c r="J3" s="150"/>
      <c r="K3" s="150"/>
      <c r="L3" s="150"/>
      <c r="M3" s="150"/>
    </row>
    <row r="4" spans="1:25" ht="15.75" x14ac:dyDescent="0.25">
      <c r="A4" s="112" t="s">
        <v>4</v>
      </c>
      <c r="B4" s="109"/>
      <c r="C4" s="112" t="s">
        <v>5</v>
      </c>
      <c r="D4" s="52"/>
      <c r="E4" s="52"/>
      <c r="F4" s="151">
        <f>B3</f>
        <v>0</v>
      </c>
      <c r="G4" s="151"/>
      <c r="H4" s="151"/>
      <c r="I4" s="151"/>
      <c r="J4" s="151"/>
      <c r="K4" s="151"/>
      <c r="L4" s="151"/>
      <c r="M4" s="151"/>
    </row>
    <row r="5" spans="1:25" ht="21" customHeight="1" x14ac:dyDescent="0.25">
      <c r="D5" s="52"/>
      <c r="E5" s="52"/>
      <c r="F5" s="52"/>
      <c r="G5" s="54"/>
      <c r="H5" s="149" t="s">
        <v>19</v>
      </c>
      <c r="I5" s="149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1"/>
      <c r="E6" s="71"/>
      <c r="F6" s="142">
        <f>СТАРТ!B3</f>
        <v>0</v>
      </c>
      <c r="G6" s="142"/>
      <c r="I6" s="49"/>
      <c r="J6" s="50"/>
      <c r="L6" s="145">
        <f>A3</f>
        <v>0</v>
      </c>
      <c r="M6" s="145"/>
    </row>
    <row r="7" spans="1:25" ht="45" x14ac:dyDescent="0.25">
      <c r="A7" s="147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7"/>
      <c r="D7" s="69"/>
      <c r="E7" s="69"/>
      <c r="F7" s="143" t="s">
        <v>15</v>
      </c>
      <c r="G7" s="143"/>
      <c r="H7" s="30"/>
      <c r="I7" s="46"/>
      <c r="J7" s="47"/>
      <c r="L7" s="143" t="s">
        <v>4</v>
      </c>
      <c r="M7" s="143"/>
      <c r="O7" s="144" t="s">
        <v>13</v>
      </c>
      <c r="P7" s="144"/>
      <c r="Q7" s="144"/>
      <c r="R7" s="144"/>
      <c r="S7" s="144"/>
      <c r="T7" s="91"/>
    </row>
    <row r="8" spans="1:25" ht="60" x14ac:dyDescent="0.25">
      <c r="A8" s="148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7"/>
      <c r="D8" s="70"/>
      <c r="E8" s="70"/>
      <c r="F8" s="70"/>
      <c r="O8" s="140" t="s">
        <v>51</v>
      </c>
      <c r="P8" s="140"/>
      <c r="Q8" s="140"/>
      <c r="R8" s="140"/>
      <c r="S8" s="141" t="s">
        <v>52</v>
      </c>
      <c r="T8" s="152"/>
    </row>
    <row r="9" spans="1:25" ht="15.75" x14ac:dyDescent="0.25">
      <c r="A9" s="148"/>
      <c r="B9" s="45" t="str">
        <f>УПРАВЛЕНИЕ!B8</f>
        <v xml:space="preserve">Проявляет уважение к государственным символам России, праздникам. </v>
      </c>
      <c r="C9" s="77"/>
      <c r="D9" s="70"/>
      <c r="E9" s="70"/>
      <c r="F9" s="70"/>
      <c r="O9" s="140"/>
      <c r="P9" s="140"/>
      <c r="Q9" s="140"/>
      <c r="R9" s="140"/>
      <c r="S9" s="141"/>
      <c r="T9" s="152"/>
      <c r="Y9" s="51"/>
    </row>
    <row r="10" spans="1:25" ht="45" x14ac:dyDescent="0.25">
      <c r="A10" s="148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7"/>
      <c r="D10" s="70"/>
      <c r="E10" s="70"/>
      <c r="F10" s="70"/>
      <c r="H10" s="46"/>
      <c r="I10" s="46"/>
      <c r="J10" s="47"/>
      <c r="O10" s="140"/>
      <c r="P10" s="140"/>
      <c r="Q10" s="140"/>
      <c r="R10" s="140"/>
      <c r="S10" s="141"/>
      <c r="T10" s="111"/>
    </row>
    <row r="11" spans="1:25" ht="30" x14ac:dyDescent="0.25">
      <c r="A11" s="148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7"/>
      <c r="D11" s="41"/>
      <c r="E11" s="41"/>
      <c r="F11" s="41"/>
      <c r="H11" s="39"/>
      <c r="I11" s="39"/>
      <c r="J11" s="40"/>
      <c r="O11" s="140"/>
      <c r="P11" s="140"/>
      <c r="Q11" s="140"/>
      <c r="R11" s="140"/>
      <c r="S11" s="141"/>
      <c r="T11" s="111"/>
    </row>
    <row r="12" spans="1:25" ht="45" x14ac:dyDescent="0.25">
      <c r="A12" s="148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7"/>
      <c r="D12" s="41"/>
      <c r="E12" s="41"/>
      <c r="F12" s="41"/>
      <c r="G12" s="39"/>
      <c r="H12" s="39"/>
      <c r="I12" s="39"/>
      <c r="J12" s="40"/>
      <c r="O12" s="92"/>
      <c r="P12" s="92"/>
      <c r="Q12" s="92"/>
      <c r="R12" s="92"/>
      <c r="S12" s="92"/>
      <c r="T12" s="110"/>
    </row>
    <row r="13" spans="1:25" ht="18" customHeight="1" x14ac:dyDescent="0.25">
      <c r="A13" s="156" t="s">
        <v>27</v>
      </c>
      <c r="B13" s="157"/>
      <c r="C13" s="78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7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7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48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7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48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7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48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7"/>
      <c r="D17" s="71"/>
      <c r="E17" s="71"/>
      <c r="G17" s="139" t="s">
        <v>47</v>
      </c>
      <c r="H17" s="139"/>
      <c r="I17" s="139"/>
      <c r="J17" s="139"/>
      <c r="K17" s="139"/>
      <c r="L17" s="139"/>
      <c r="M17" s="139"/>
    </row>
    <row r="18" spans="1:13" x14ac:dyDescent="0.25">
      <c r="A18" s="158"/>
      <c r="B18" s="45" t="str">
        <f>УПРАВЛЕНИЕ!B16</f>
        <v>Принимает участие в мероприятиях патриотической направленности.</v>
      </c>
      <c r="C18" s="77"/>
      <c r="D18" s="71"/>
      <c r="E18" s="71"/>
      <c r="G18" s="139"/>
      <c r="H18" s="139"/>
      <c r="I18" s="139"/>
      <c r="J18" s="139"/>
      <c r="K18" s="139"/>
      <c r="L18" s="139"/>
      <c r="M18" s="139"/>
    </row>
    <row r="19" spans="1:13" ht="18" customHeight="1" x14ac:dyDescent="0.25">
      <c r="A19" s="156" t="s">
        <v>29</v>
      </c>
      <c r="B19" s="157"/>
      <c r="C19" s="78" t="e">
        <f>AVERAGE(C14:C18)</f>
        <v>#DIV/0!</v>
      </c>
      <c r="D19" s="71"/>
      <c r="E19" s="71"/>
      <c r="G19" s="139"/>
      <c r="H19" s="139"/>
      <c r="I19" s="139"/>
      <c r="J19" s="139"/>
      <c r="K19" s="139"/>
      <c r="L19" s="139"/>
      <c r="M19" s="139"/>
    </row>
    <row r="20" spans="1:13" ht="45" x14ac:dyDescent="0.25">
      <c r="A20" s="147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7"/>
      <c r="D20" s="71"/>
      <c r="E20" s="71"/>
      <c r="G20" s="139"/>
      <c r="H20" s="139"/>
      <c r="I20" s="139"/>
      <c r="J20" s="139"/>
      <c r="K20" s="139"/>
      <c r="L20" s="139"/>
      <c r="M20" s="139"/>
    </row>
    <row r="21" spans="1:13" ht="45.75" customHeight="1" x14ac:dyDescent="0.25">
      <c r="A21" s="148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7"/>
      <c r="D21" s="71"/>
      <c r="E21" s="71"/>
      <c r="G21" s="114"/>
      <c r="H21" s="114"/>
      <c r="I21" s="114"/>
      <c r="J21" s="114"/>
      <c r="K21" s="114"/>
      <c r="L21" s="114"/>
      <c r="M21" s="114"/>
    </row>
    <row r="22" spans="1:13" ht="45" x14ac:dyDescent="0.25">
      <c r="A22" s="148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7"/>
      <c r="D22" s="71"/>
      <c r="E22" s="71"/>
      <c r="G22" s="114"/>
      <c r="H22" s="114"/>
      <c r="I22" s="114"/>
      <c r="J22" s="114"/>
      <c r="K22" s="114"/>
      <c r="L22" s="114"/>
      <c r="M22" s="114"/>
    </row>
    <row r="23" spans="1:13" ht="60" x14ac:dyDescent="0.25">
      <c r="A23" s="148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7"/>
      <c r="D23" s="71"/>
      <c r="E23" s="71"/>
      <c r="G23" s="114"/>
      <c r="H23" s="114"/>
      <c r="I23" s="114"/>
      <c r="J23" s="114"/>
      <c r="K23" s="114"/>
      <c r="L23" s="114"/>
      <c r="M23" s="114"/>
    </row>
    <row r="24" spans="1:13" ht="45" x14ac:dyDescent="0.25">
      <c r="A24" s="148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7"/>
      <c r="D24" s="71"/>
      <c r="E24" s="71"/>
      <c r="F24" s="71"/>
    </row>
    <row r="25" spans="1:13" ht="45" x14ac:dyDescent="0.25">
      <c r="A25" s="158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7"/>
      <c r="D25" s="71"/>
      <c r="E25" s="71"/>
      <c r="F25" s="71"/>
    </row>
    <row r="26" spans="1:13" ht="18" customHeight="1" x14ac:dyDescent="0.25">
      <c r="A26" s="154" t="s">
        <v>30</v>
      </c>
      <c r="B26" s="155"/>
      <c r="C26" s="78" t="e">
        <f>AVERAGE(C20:C25)</f>
        <v>#DIV/0!</v>
      </c>
      <c r="D26" s="71"/>
      <c r="E26" s="71"/>
      <c r="F26" s="71"/>
    </row>
    <row r="27" spans="1:13" ht="30" x14ac:dyDescent="0.25">
      <c r="A27" s="153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7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53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7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53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7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53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7"/>
      <c r="D30" s="71"/>
      <c r="E30" s="71"/>
      <c r="F30" s="71"/>
      <c r="K30" s="56"/>
      <c r="L30" s="56"/>
      <c r="M30" s="56"/>
    </row>
    <row r="31" spans="1:13" ht="18" customHeight="1" x14ac:dyDescent="0.25">
      <c r="A31" s="154" t="s">
        <v>31</v>
      </c>
      <c r="B31" s="155"/>
      <c r="C31" s="78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7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53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7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53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7"/>
      <c r="D34" s="71"/>
      <c r="E34" s="71"/>
      <c r="F34" s="71"/>
    </row>
    <row r="35" spans="1:13" ht="30" x14ac:dyDescent="0.25">
      <c r="A35" s="153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7"/>
      <c r="D35" s="71"/>
      <c r="E35" s="71"/>
      <c r="F35" s="71"/>
    </row>
    <row r="36" spans="1:13" ht="30" x14ac:dyDescent="0.25">
      <c r="A36" s="153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7"/>
      <c r="D36" s="71"/>
      <c r="E36" s="71"/>
      <c r="F36" s="71"/>
    </row>
    <row r="37" spans="1:13" ht="18" customHeight="1" x14ac:dyDescent="0.25">
      <c r="A37" s="154" t="s">
        <v>32</v>
      </c>
      <c r="B37" s="155"/>
      <c r="C37" s="78" t="e">
        <f>AVERAGE(C32:C36)</f>
        <v>#DIV/0!</v>
      </c>
      <c r="D37" s="71"/>
      <c r="E37" s="71"/>
      <c r="F37" s="71"/>
    </row>
    <row r="38" spans="1:13" x14ac:dyDescent="0.25">
      <c r="A38" s="153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7"/>
      <c r="D38" s="71"/>
      <c r="E38" s="71"/>
      <c r="F38" s="71"/>
    </row>
    <row r="39" spans="1:13" ht="30" x14ac:dyDescent="0.25">
      <c r="A39" s="153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7"/>
      <c r="D39" s="71"/>
      <c r="E39" s="71"/>
      <c r="F39" s="71"/>
    </row>
    <row r="40" spans="1:13" ht="45" x14ac:dyDescent="0.25">
      <c r="A40" s="153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7"/>
      <c r="D40" s="71"/>
      <c r="E40" s="71"/>
      <c r="F40" s="71"/>
    </row>
    <row r="41" spans="1:13" ht="60" x14ac:dyDescent="0.25">
      <c r="A41" s="153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7"/>
      <c r="D41" s="71"/>
      <c r="E41" s="71"/>
      <c r="F41" s="71"/>
    </row>
    <row r="42" spans="1:13" ht="45" x14ac:dyDescent="0.25">
      <c r="A42" s="153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7"/>
      <c r="D42" s="71"/>
      <c r="E42" s="71"/>
      <c r="F42" s="71"/>
    </row>
    <row r="43" spans="1:13" ht="17.25" customHeight="1" x14ac:dyDescent="0.25">
      <c r="A43" s="154" t="s">
        <v>34</v>
      </c>
      <c r="B43" s="155"/>
      <c r="C43" s="78" t="e">
        <f>AVERAGE(C38:C42)</f>
        <v>#DIV/0!</v>
      </c>
      <c r="D43" s="71"/>
      <c r="E43" s="71"/>
      <c r="F43" s="71"/>
    </row>
    <row r="44" spans="1:13" ht="30" x14ac:dyDescent="0.25">
      <c r="A44" s="153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7"/>
      <c r="D44" s="71"/>
      <c r="E44" s="71"/>
      <c r="F44" s="71"/>
    </row>
    <row r="45" spans="1:13" x14ac:dyDescent="0.25">
      <c r="A45" s="153"/>
      <c r="B45" s="45" t="str">
        <f>УПРАВЛЕНИЕ!B38</f>
        <v>Выражает активное неприятие действий, приносящих вред природе.</v>
      </c>
      <c r="C45" s="77"/>
      <c r="D45" s="71"/>
      <c r="E45" s="71"/>
      <c r="F45" s="71"/>
    </row>
    <row r="46" spans="1:13" ht="30" x14ac:dyDescent="0.25">
      <c r="A46" s="153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7"/>
      <c r="D46" s="71"/>
      <c r="E46" s="71"/>
      <c r="F46" s="71"/>
    </row>
    <row r="47" spans="1:13" ht="45" x14ac:dyDescent="0.25">
      <c r="A47" s="153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7"/>
      <c r="D47" s="71"/>
      <c r="E47" s="71"/>
      <c r="F47" s="71"/>
    </row>
    <row r="48" spans="1:13" ht="30" x14ac:dyDescent="0.25">
      <c r="A48" s="153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7"/>
      <c r="D48" s="71"/>
      <c r="E48" s="71"/>
      <c r="F48" s="71"/>
    </row>
    <row r="49" spans="1:6" ht="18" customHeight="1" x14ac:dyDescent="0.25">
      <c r="A49" s="154" t="s">
        <v>44</v>
      </c>
      <c r="B49" s="155"/>
      <c r="C49" s="78" t="e">
        <f>AVERAGE(C44:C48)</f>
        <v>#DIV/0!</v>
      </c>
      <c r="D49" s="71"/>
      <c r="E49" s="71"/>
      <c r="F49" s="71"/>
    </row>
    <row r="50" spans="1:6" ht="30" x14ac:dyDescent="0.25">
      <c r="A50" s="153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7"/>
      <c r="D50" s="71"/>
      <c r="E50" s="71"/>
      <c r="F50" s="71"/>
    </row>
    <row r="51" spans="1:6" ht="45" x14ac:dyDescent="0.25">
      <c r="A51" s="153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7"/>
      <c r="D51" s="71"/>
      <c r="E51" s="71"/>
      <c r="F51" s="71"/>
    </row>
    <row r="52" spans="1:6" ht="45" x14ac:dyDescent="0.25">
      <c r="A52" s="153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7"/>
      <c r="D52" s="71"/>
      <c r="E52" s="71"/>
      <c r="F52" s="71"/>
    </row>
    <row r="53" spans="1:6" ht="45" x14ac:dyDescent="0.25">
      <c r="A53" s="153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7"/>
      <c r="D53" s="71"/>
      <c r="E53" s="71"/>
      <c r="F53" s="71"/>
    </row>
    <row r="54" spans="1:6" ht="18" customHeight="1" x14ac:dyDescent="0.25">
      <c r="A54" s="154" t="s">
        <v>35</v>
      </c>
      <c r="B54" s="155"/>
      <c r="C54" s="78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0" t="s">
        <v>16</v>
      </c>
      <c r="B65" s="81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16" priority="2" operator="equal">
      <formula>0</formula>
    </cfRule>
  </conditionalFormatting>
  <conditionalFormatting sqref="F6 J5 L6">
    <cfRule type="cellIs" dxfId="15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6" t="str">
        <f>СТАРТ!A1</f>
        <v>Мониторинг личностных результатов обучающихся (ООО)</v>
      </c>
      <c r="B1" s="146"/>
      <c r="C1" s="146"/>
    </row>
    <row r="3" spans="1:25" ht="21" customHeight="1" x14ac:dyDescent="0.25">
      <c r="A3" s="7">
        <f>СТАРТ!B5</f>
        <v>0</v>
      </c>
      <c r="B3" s="73">
        <f>СТАРТ!B14</f>
        <v>0</v>
      </c>
      <c r="C3" s="58">
        <f>СТАРТ!D5</f>
        <v>0</v>
      </c>
      <c r="D3" s="72"/>
      <c r="E3" s="150" t="s">
        <v>64</v>
      </c>
      <c r="F3" s="150"/>
      <c r="G3" s="150"/>
      <c r="H3" s="150"/>
      <c r="I3" s="150"/>
      <c r="J3" s="150"/>
      <c r="K3" s="150"/>
      <c r="L3" s="150"/>
      <c r="M3" s="150"/>
    </row>
    <row r="4" spans="1:25" ht="15.75" x14ac:dyDescent="0.25">
      <c r="A4" s="112" t="s">
        <v>4</v>
      </c>
      <c r="B4" s="109"/>
      <c r="C4" s="112" t="s">
        <v>5</v>
      </c>
      <c r="D4" s="52"/>
      <c r="E4" s="52"/>
      <c r="F4" s="151">
        <f>B3</f>
        <v>0</v>
      </c>
      <c r="G4" s="151"/>
      <c r="H4" s="151"/>
      <c r="I4" s="151"/>
      <c r="J4" s="151"/>
      <c r="K4" s="151"/>
      <c r="L4" s="151"/>
      <c r="M4" s="151"/>
    </row>
    <row r="5" spans="1:25" ht="21" customHeight="1" x14ac:dyDescent="0.25">
      <c r="D5" s="52"/>
      <c r="E5" s="52"/>
      <c r="F5" s="52"/>
      <c r="G5" s="54"/>
      <c r="H5" s="149" t="s">
        <v>19</v>
      </c>
      <c r="I5" s="149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1"/>
      <c r="E6" s="71"/>
      <c r="F6" s="142">
        <f>СТАРТ!B3</f>
        <v>0</v>
      </c>
      <c r="G6" s="142"/>
      <c r="I6" s="49"/>
      <c r="J6" s="50"/>
      <c r="L6" s="145">
        <f>A3</f>
        <v>0</v>
      </c>
      <c r="M6" s="145"/>
    </row>
    <row r="7" spans="1:25" ht="45" x14ac:dyDescent="0.25">
      <c r="A7" s="147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7"/>
      <c r="D7" s="69"/>
      <c r="E7" s="69"/>
      <c r="F7" s="143" t="s">
        <v>15</v>
      </c>
      <c r="G7" s="143"/>
      <c r="H7" s="30"/>
      <c r="I7" s="46"/>
      <c r="J7" s="47"/>
      <c r="L7" s="143" t="s">
        <v>4</v>
      </c>
      <c r="M7" s="143"/>
      <c r="O7" s="144" t="s">
        <v>13</v>
      </c>
      <c r="P7" s="144"/>
      <c r="Q7" s="144"/>
      <c r="R7" s="144"/>
      <c r="S7" s="144"/>
      <c r="T7" s="91"/>
    </row>
    <row r="8" spans="1:25" ht="60" x14ac:dyDescent="0.25">
      <c r="A8" s="148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7"/>
      <c r="D8" s="70"/>
      <c r="E8" s="70"/>
      <c r="F8" s="70"/>
      <c r="O8" s="140" t="s">
        <v>51</v>
      </c>
      <c r="P8" s="140"/>
      <c r="Q8" s="140"/>
      <c r="R8" s="140"/>
      <c r="S8" s="141" t="s">
        <v>52</v>
      </c>
      <c r="T8" s="152"/>
    </row>
    <row r="9" spans="1:25" ht="15.75" x14ac:dyDescent="0.25">
      <c r="A9" s="148"/>
      <c r="B9" s="45" t="str">
        <f>УПРАВЛЕНИЕ!B8</f>
        <v xml:space="preserve">Проявляет уважение к государственным символам России, праздникам. </v>
      </c>
      <c r="C9" s="77"/>
      <c r="D9" s="70"/>
      <c r="E9" s="70"/>
      <c r="F9" s="70"/>
      <c r="O9" s="140"/>
      <c r="P9" s="140"/>
      <c r="Q9" s="140"/>
      <c r="R9" s="140"/>
      <c r="S9" s="141"/>
      <c r="T9" s="152"/>
      <c r="Y9" s="51"/>
    </row>
    <row r="10" spans="1:25" ht="45" x14ac:dyDescent="0.25">
      <c r="A10" s="148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7"/>
      <c r="D10" s="70"/>
      <c r="E10" s="70"/>
      <c r="F10" s="70"/>
      <c r="H10" s="46"/>
      <c r="I10" s="46"/>
      <c r="J10" s="47"/>
      <c r="O10" s="140"/>
      <c r="P10" s="140"/>
      <c r="Q10" s="140"/>
      <c r="R10" s="140"/>
      <c r="S10" s="141"/>
      <c r="T10" s="111"/>
    </row>
    <row r="11" spans="1:25" ht="30" x14ac:dyDescent="0.25">
      <c r="A11" s="148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7"/>
      <c r="D11" s="41"/>
      <c r="E11" s="41"/>
      <c r="F11" s="41"/>
      <c r="H11" s="39"/>
      <c r="I11" s="39"/>
      <c r="J11" s="40"/>
      <c r="O11" s="140"/>
      <c r="P11" s="140"/>
      <c r="Q11" s="140"/>
      <c r="R11" s="140"/>
      <c r="S11" s="141"/>
      <c r="T11" s="111"/>
    </row>
    <row r="12" spans="1:25" ht="45" x14ac:dyDescent="0.25">
      <c r="A12" s="148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7"/>
      <c r="D12" s="41"/>
      <c r="E12" s="41"/>
      <c r="F12" s="41"/>
      <c r="G12" s="39"/>
      <c r="H12" s="39"/>
      <c r="I12" s="39"/>
      <c r="J12" s="40"/>
      <c r="O12" s="92"/>
      <c r="P12" s="92"/>
      <c r="Q12" s="92"/>
      <c r="R12" s="92"/>
      <c r="S12" s="92"/>
      <c r="T12" s="110"/>
    </row>
    <row r="13" spans="1:25" ht="18" customHeight="1" x14ac:dyDescent="0.25">
      <c r="A13" s="156" t="s">
        <v>27</v>
      </c>
      <c r="B13" s="157"/>
      <c r="C13" s="78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7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7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48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7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48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7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48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7"/>
      <c r="D17" s="71"/>
      <c r="E17" s="71"/>
      <c r="G17" s="139" t="s">
        <v>47</v>
      </c>
      <c r="H17" s="139"/>
      <c r="I17" s="139"/>
      <c r="J17" s="139"/>
      <c r="K17" s="139"/>
      <c r="L17" s="139"/>
      <c r="M17" s="139"/>
    </row>
    <row r="18" spans="1:13" x14ac:dyDescent="0.25">
      <c r="A18" s="158"/>
      <c r="B18" s="45" t="str">
        <f>УПРАВЛЕНИЕ!B16</f>
        <v>Принимает участие в мероприятиях патриотической направленности.</v>
      </c>
      <c r="C18" s="77"/>
      <c r="D18" s="71"/>
      <c r="E18" s="71"/>
      <c r="G18" s="139"/>
      <c r="H18" s="139"/>
      <c r="I18" s="139"/>
      <c r="J18" s="139"/>
      <c r="K18" s="139"/>
      <c r="L18" s="139"/>
      <c r="M18" s="139"/>
    </row>
    <row r="19" spans="1:13" ht="18" customHeight="1" x14ac:dyDescent="0.25">
      <c r="A19" s="156" t="s">
        <v>29</v>
      </c>
      <c r="B19" s="157"/>
      <c r="C19" s="78" t="e">
        <f>AVERAGE(C14:C18)</f>
        <v>#DIV/0!</v>
      </c>
      <c r="D19" s="71"/>
      <c r="E19" s="71"/>
      <c r="G19" s="139"/>
      <c r="H19" s="139"/>
      <c r="I19" s="139"/>
      <c r="J19" s="139"/>
      <c r="K19" s="139"/>
      <c r="L19" s="139"/>
      <c r="M19" s="139"/>
    </row>
    <row r="20" spans="1:13" ht="45" x14ac:dyDescent="0.25">
      <c r="A20" s="147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7"/>
      <c r="D20" s="71"/>
      <c r="E20" s="71"/>
      <c r="G20" s="139"/>
      <c r="H20" s="139"/>
      <c r="I20" s="139"/>
      <c r="J20" s="139"/>
      <c r="K20" s="139"/>
      <c r="L20" s="139"/>
      <c r="M20" s="139"/>
    </row>
    <row r="21" spans="1:13" ht="45.75" customHeight="1" x14ac:dyDescent="0.25">
      <c r="A21" s="148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7"/>
      <c r="D21" s="71"/>
      <c r="E21" s="71"/>
      <c r="G21" s="114"/>
      <c r="H21" s="114"/>
      <c r="I21" s="114"/>
      <c r="J21" s="114"/>
      <c r="K21" s="114"/>
      <c r="L21" s="114"/>
      <c r="M21" s="114"/>
    </row>
    <row r="22" spans="1:13" ht="45" x14ac:dyDescent="0.25">
      <c r="A22" s="148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7"/>
      <c r="D22" s="71"/>
      <c r="E22" s="71"/>
      <c r="G22" s="114"/>
      <c r="H22" s="114"/>
      <c r="I22" s="114"/>
      <c r="J22" s="114"/>
      <c r="K22" s="114"/>
      <c r="L22" s="114"/>
      <c r="M22" s="114"/>
    </row>
    <row r="23" spans="1:13" ht="60" x14ac:dyDescent="0.25">
      <c r="A23" s="148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7"/>
      <c r="D23" s="71"/>
      <c r="E23" s="71"/>
      <c r="G23" s="114"/>
      <c r="H23" s="114"/>
      <c r="I23" s="114"/>
      <c r="J23" s="114"/>
      <c r="K23" s="114"/>
      <c r="L23" s="114"/>
      <c r="M23" s="114"/>
    </row>
    <row r="24" spans="1:13" ht="45" x14ac:dyDescent="0.25">
      <c r="A24" s="148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7"/>
      <c r="D24" s="71"/>
      <c r="E24" s="71"/>
      <c r="F24" s="71"/>
    </row>
    <row r="25" spans="1:13" ht="45" x14ac:dyDescent="0.25">
      <c r="A25" s="158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7"/>
      <c r="D25" s="71"/>
      <c r="E25" s="71"/>
      <c r="F25" s="71"/>
    </row>
    <row r="26" spans="1:13" ht="18" customHeight="1" x14ac:dyDescent="0.25">
      <c r="A26" s="154" t="s">
        <v>30</v>
      </c>
      <c r="B26" s="155"/>
      <c r="C26" s="78" t="e">
        <f>AVERAGE(C20:C25)</f>
        <v>#DIV/0!</v>
      </c>
      <c r="D26" s="71"/>
      <c r="E26" s="71"/>
      <c r="F26" s="71"/>
    </row>
    <row r="27" spans="1:13" ht="30" x14ac:dyDescent="0.25">
      <c r="A27" s="153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7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53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7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53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7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53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7"/>
      <c r="D30" s="71"/>
      <c r="E30" s="71"/>
      <c r="F30" s="71"/>
      <c r="K30" s="56"/>
      <c r="L30" s="56"/>
      <c r="M30" s="56"/>
    </row>
    <row r="31" spans="1:13" ht="18" customHeight="1" x14ac:dyDescent="0.25">
      <c r="A31" s="154" t="s">
        <v>31</v>
      </c>
      <c r="B31" s="155"/>
      <c r="C31" s="78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7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53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7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53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7"/>
      <c r="D34" s="71"/>
      <c r="E34" s="71"/>
      <c r="F34" s="71"/>
    </row>
    <row r="35" spans="1:13" ht="30" x14ac:dyDescent="0.25">
      <c r="A35" s="153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7"/>
      <c r="D35" s="71"/>
      <c r="E35" s="71"/>
      <c r="F35" s="71"/>
    </row>
    <row r="36" spans="1:13" ht="30" x14ac:dyDescent="0.25">
      <c r="A36" s="153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7"/>
      <c r="D36" s="71"/>
      <c r="E36" s="71"/>
      <c r="F36" s="71"/>
    </row>
    <row r="37" spans="1:13" ht="18" customHeight="1" x14ac:dyDescent="0.25">
      <c r="A37" s="154" t="s">
        <v>32</v>
      </c>
      <c r="B37" s="155"/>
      <c r="C37" s="78" t="e">
        <f>AVERAGE(C32:C36)</f>
        <v>#DIV/0!</v>
      </c>
      <c r="D37" s="71"/>
      <c r="E37" s="71"/>
      <c r="F37" s="71"/>
    </row>
    <row r="38" spans="1:13" x14ac:dyDescent="0.25">
      <c r="A38" s="153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7"/>
      <c r="D38" s="71"/>
      <c r="E38" s="71"/>
      <c r="F38" s="71"/>
    </row>
    <row r="39" spans="1:13" ht="30" x14ac:dyDescent="0.25">
      <c r="A39" s="153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7"/>
      <c r="D39" s="71"/>
      <c r="E39" s="71"/>
      <c r="F39" s="71"/>
    </row>
    <row r="40" spans="1:13" ht="45" x14ac:dyDescent="0.25">
      <c r="A40" s="153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7"/>
      <c r="D40" s="71"/>
      <c r="E40" s="71"/>
      <c r="F40" s="71"/>
    </row>
    <row r="41" spans="1:13" ht="60" x14ac:dyDescent="0.25">
      <c r="A41" s="153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7"/>
      <c r="D41" s="71"/>
      <c r="E41" s="71"/>
      <c r="F41" s="71"/>
    </row>
    <row r="42" spans="1:13" ht="45" x14ac:dyDescent="0.25">
      <c r="A42" s="153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7"/>
      <c r="D42" s="71"/>
      <c r="E42" s="71"/>
      <c r="F42" s="71"/>
    </row>
    <row r="43" spans="1:13" ht="17.25" customHeight="1" x14ac:dyDescent="0.25">
      <c r="A43" s="154" t="s">
        <v>34</v>
      </c>
      <c r="B43" s="155"/>
      <c r="C43" s="78" t="e">
        <f>AVERAGE(C38:C42)</f>
        <v>#DIV/0!</v>
      </c>
      <c r="D43" s="71"/>
      <c r="E43" s="71"/>
      <c r="F43" s="71"/>
    </row>
    <row r="44" spans="1:13" ht="30" x14ac:dyDescent="0.25">
      <c r="A44" s="153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7"/>
      <c r="D44" s="71"/>
      <c r="E44" s="71"/>
      <c r="F44" s="71"/>
    </row>
    <row r="45" spans="1:13" x14ac:dyDescent="0.25">
      <c r="A45" s="153"/>
      <c r="B45" s="45" t="str">
        <f>УПРАВЛЕНИЕ!B38</f>
        <v>Выражает активное неприятие действий, приносящих вред природе.</v>
      </c>
      <c r="C45" s="77"/>
      <c r="D45" s="71"/>
      <c r="E45" s="71"/>
      <c r="F45" s="71"/>
    </row>
    <row r="46" spans="1:13" ht="30" x14ac:dyDescent="0.25">
      <c r="A46" s="153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7"/>
      <c r="D46" s="71"/>
      <c r="E46" s="71"/>
      <c r="F46" s="71"/>
    </row>
    <row r="47" spans="1:13" ht="45" x14ac:dyDescent="0.25">
      <c r="A47" s="153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7"/>
      <c r="D47" s="71"/>
      <c r="E47" s="71"/>
      <c r="F47" s="71"/>
    </row>
    <row r="48" spans="1:13" ht="30" x14ac:dyDescent="0.25">
      <c r="A48" s="153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7"/>
      <c r="D48" s="71"/>
      <c r="E48" s="71"/>
      <c r="F48" s="71"/>
    </row>
    <row r="49" spans="1:6" ht="18" customHeight="1" x14ac:dyDescent="0.25">
      <c r="A49" s="154" t="s">
        <v>44</v>
      </c>
      <c r="B49" s="155"/>
      <c r="C49" s="78" t="e">
        <f>AVERAGE(C44:C48)</f>
        <v>#DIV/0!</v>
      </c>
      <c r="D49" s="71"/>
      <c r="E49" s="71"/>
      <c r="F49" s="71"/>
    </row>
    <row r="50" spans="1:6" ht="30" x14ac:dyDescent="0.25">
      <c r="A50" s="153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7"/>
      <c r="D50" s="71"/>
      <c r="E50" s="71"/>
      <c r="F50" s="71"/>
    </row>
    <row r="51" spans="1:6" ht="45" x14ac:dyDescent="0.25">
      <c r="A51" s="153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7"/>
      <c r="D51" s="71"/>
      <c r="E51" s="71"/>
      <c r="F51" s="71"/>
    </row>
    <row r="52" spans="1:6" ht="45" x14ac:dyDescent="0.25">
      <c r="A52" s="153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7"/>
      <c r="D52" s="71"/>
      <c r="E52" s="71"/>
      <c r="F52" s="71"/>
    </row>
    <row r="53" spans="1:6" ht="45" x14ac:dyDescent="0.25">
      <c r="A53" s="153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7"/>
      <c r="D53" s="71"/>
      <c r="E53" s="71"/>
      <c r="F53" s="71"/>
    </row>
    <row r="54" spans="1:6" ht="18" customHeight="1" x14ac:dyDescent="0.25">
      <c r="A54" s="154" t="s">
        <v>35</v>
      </c>
      <c r="B54" s="155"/>
      <c r="C54" s="78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0" t="s">
        <v>16</v>
      </c>
      <c r="B65" s="81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14" priority="2" operator="equal">
      <formula>0</formula>
    </cfRule>
  </conditionalFormatting>
  <conditionalFormatting sqref="F6 J5 L6">
    <cfRule type="cellIs" dxfId="13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75"/>
  <sheetViews>
    <sheetView zoomScale="80" zoomScaleNormal="80" workbookViewId="0">
      <selection activeCell="C7" sqref="C7"/>
    </sheetView>
  </sheetViews>
  <sheetFormatPr defaultColWidth="9.140625" defaultRowHeight="15" x14ac:dyDescent="0.25"/>
  <cols>
    <col min="1" max="1" width="18.5703125" style="23" customWidth="1"/>
    <col min="2" max="2" width="71.140625" style="24" customWidth="1"/>
    <col min="3" max="3" width="8.7109375" style="24" customWidth="1"/>
    <col min="4" max="6" width="7.140625" style="5" customWidth="1"/>
    <col min="7" max="8" width="9.140625" style="5"/>
    <col min="9" max="10" width="7.42578125" style="5" customWidth="1"/>
    <col min="11" max="11" width="9.140625" style="5"/>
    <col min="12" max="12" width="10.5703125" style="5" customWidth="1"/>
    <col min="13" max="13" width="12" style="5" customWidth="1"/>
    <col min="14" max="16" width="9.140625" style="5"/>
    <col min="17" max="17" width="7.42578125" style="5" customWidth="1"/>
    <col min="18" max="18" width="9.140625" style="5"/>
    <col min="19" max="19" width="5.7109375" style="5" customWidth="1"/>
    <col min="20" max="20" width="4.140625" style="5" customWidth="1"/>
    <col min="21" max="16384" width="9.140625" style="5"/>
  </cols>
  <sheetData>
    <row r="1" spans="1:25" x14ac:dyDescent="0.25">
      <c r="A1" s="146" t="str">
        <f>СТАРТ!A1</f>
        <v>Мониторинг личностных результатов обучающихся (ООО)</v>
      </c>
      <c r="B1" s="146"/>
      <c r="C1" s="146"/>
    </row>
    <row r="3" spans="1:25" ht="21" customHeight="1" x14ac:dyDescent="0.25">
      <c r="A3" s="7">
        <f>СТАРТ!B5</f>
        <v>0</v>
      </c>
      <c r="B3" s="73">
        <f>СТАРТ!B15</f>
        <v>0</v>
      </c>
      <c r="C3" s="58">
        <f>СТАРТ!D5</f>
        <v>0</v>
      </c>
      <c r="D3" s="72"/>
      <c r="E3" s="150" t="s">
        <v>64</v>
      </c>
      <c r="F3" s="150"/>
      <c r="G3" s="150"/>
      <c r="H3" s="150"/>
      <c r="I3" s="150"/>
      <c r="J3" s="150"/>
      <c r="K3" s="150"/>
      <c r="L3" s="150"/>
      <c r="M3" s="150"/>
    </row>
    <row r="4" spans="1:25" ht="15.75" x14ac:dyDescent="0.25">
      <c r="A4" s="112" t="s">
        <v>4</v>
      </c>
      <c r="B4" s="109"/>
      <c r="C4" s="112" t="s">
        <v>5</v>
      </c>
      <c r="D4" s="52"/>
      <c r="E4" s="52"/>
      <c r="F4" s="151">
        <f>B3</f>
        <v>0</v>
      </c>
      <c r="G4" s="151"/>
      <c r="H4" s="151"/>
      <c r="I4" s="151"/>
      <c r="J4" s="151"/>
      <c r="K4" s="151"/>
      <c r="L4" s="151"/>
      <c r="M4" s="151"/>
    </row>
    <row r="5" spans="1:25" ht="21" customHeight="1" x14ac:dyDescent="0.25">
      <c r="D5" s="52"/>
      <c r="E5" s="52"/>
      <c r="F5" s="52"/>
      <c r="G5" s="54"/>
      <c r="H5" s="149" t="s">
        <v>19</v>
      </c>
      <c r="I5" s="149"/>
      <c r="J5" s="55">
        <f>СТАРТ!D5</f>
        <v>0</v>
      </c>
      <c r="K5" s="52" t="s">
        <v>14</v>
      </c>
      <c r="L5" s="52"/>
      <c r="M5" s="53"/>
    </row>
    <row r="6" spans="1:25" ht="48.75" customHeight="1" x14ac:dyDescent="0.25">
      <c r="A6" s="79" t="s">
        <v>21</v>
      </c>
      <c r="B6" s="79" t="s">
        <v>12</v>
      </c>
      <c r="C6" s="79" t="s">
        <v>3</v>
      </c>
      <c r="D6" s="71"/>
      <c r="E6" s="71"/>
      <c r="F6" s="142">
        <f>СТАРТ!B3</f>
        <v>0</v>
      </c>
      <c r="G6" s="142"/>
      <c r="I6" s="49"/>
      <c r="J6" s="50"/>
      <c r="L6" s="145">
        <f>A3</f>
        <v>0</v>
      </c>
      <c r="M6" s="145"/>
    </row>
    <row r="7" spans="1:25" ht="45" x14ac:dyDescent="0.25">
      <c r="A7" s="147" t="str">
        <f>УПРАВЛЕНИЕ!A6</f>
        <v>Гражданское воспитание</v>
      </c>
      <c r="B7" s="45" t="str">
        <f>УПРАВЛЕНИЕ!B6</f>
        <v>Знает и принимает свою российскую гражданскую принадлежность (идентичность) в поликультурном, многонациональном и многоконфессиональном российском обществе, в мировом сообществе.</v>
      </c>
      <c r="C7" s="77"/>
      <c r="D7" s="69"/>
      <c r="E7" s="69"/>
      <c r="F7" s="143" t="s">
        <v>15</v>
      </c>
      <c r="G7" s="143"/>
      <c r="H7" s="30"/>
      <c r="I7" s="46"/>
      <c r="J7" s="47"/>
      <c r="L7" s="143" t="s">
        <v>4</v>
      </c>
      <c r="M7" s="143"/>
      <c r="O7" s="144" t="s">
        <v>13</v>
      </c>
      <c r="P7" s="144"/>
      <c r="Q7" s="144"/>
      <c r="R7" s="144"/>
      <c r="S7" s="144"/>
      <c r="T7" s="91"/>
    </row>
    <row r="8" spans="1:25" ht="60" x14ac:dyDescent="0.25">
      <c r="A8" s="148"/>
      <c r="B8" s="45" t="str">
        <f>УПРАВЛЕНИЕ!B7</f>
        <v>Понимает сопричастность к прошлому, настоящему и будущему народа России, тысячелетней истории российской государственности на основе исторического просвещения, российского национального исторического сознания.</v>
      </c>
      <c r="C8" s="77"/>
      <c r="D8" s="70"/>
      <c r="E8" s="70"/>
      <c r="F8" s="70"/>
      <c r="O8" s="140" t="s">
        <v>51</v>
      </c>
      <c r="P8" s="140"/>
      <c r="Q8" s="140"/>
      <c r="R8" s="140"/>
      <c r="S8" s="141" t="s">
        <v>52</v>
      </c>
      <c r="T8" s="152"/>
    </row>
    <row r="9" spans="1:25" ht="15.75" x14ac:dyDescent="0.25">
      <c r="A9" s="148"/>
      <c r="B9" s="45" t="str">
        <f>УПРАВЛЕНИЕ!B8</f>
        <v xml:space="preserve">Проявляет уважение к государственным символам России, праздникам. </v>
      </c>
      <c r="C9" s="77"/>
      <c r="D9" s="70"/>
      <c r="E9" s="70"/>
      <c r="F9" s="70"/>
      <c r="O9" s="140"/>
      <c r="P9" s="140"/>
      <c r="Q9" s="140"/>
      <c r="R9" s="140"/>
      <c r="S9" s="141"/>
      <c r="T9" s="152"/>
      <c r="Y9" s="51"/>
    </row>
    <row r="10" spans="1:25" ht="45" x14ac:dyDescent="0.25">
      <c r="A10" s="148"/>
      <c r="B10" s="45" t="str">
        <f>УПРАВЛЕНИЕ!B9</f>
        <v>Проявляет готовность к выполнению обязанностей гражданина России, реализации своих гражданских прав и свобод при уважении прав и свобод, законных интересов других людей.</v>
      </c>
      <c r="C10" s="77"/>
      <c r="D10" s="70"/>
      <c r="E10" s="70"/>
      <c r="F10" s="70"/>
      <c r="H10" s="46"/>
      <c r="I10" s="46"/>
      <c r="J10" s="47"/>
      <c r="O10" s="140"/>
      <c r="P10" s="140"/>
      <c r="Q10" s="140"/>
      <c r="R10" s="140"/>
      <c r="S10" s="141"/>
      <c r="T10" s="111"/>
    </row>
    <row r="11" spans="1:25" ht="30" x14ac:dyDescent="0.25">
      <c r="A11" s="148"/>
      <c r="B11" s="45" t="str">
        <f>УПРАВЛЕНИЕ!B10</f>
        <v>Выражает неприятие любой дискриминации граждан, проявлений экстремизма, терроризма, коррупции в обществе.</v>
      </c>
      <c r="C11" s="77"/>
      <c r="D11" s="41"/>
      <c r="E11" s="41"/>
      <c r="F11" s="41"/>
      <c r="H11" s="39"/>
      <c r="I11" s="39"/>
      <c r="J11" s="40"/>
      <c r="O11" s="140"/>
      <c r="P11" s="140"/>
      <c r="Q11" s="140"/>
      <c r="R11" s="140"/>
      <c r="S11" s="141"/>
      <c r="T11" s="111"/>
    </row>
    <row r="12" spans="1:25" ht="45" x14ac:dyDescent="0.25">
      <c r="A12" s="148"/>
      <c r="B12" s="45" t="str">
        <f>УПРАВЛЕНИЕ!B11</f>
        <v>Принимает участие в жизни класса, общеобразовательной организации, в том числе самоуправлении,  ориентированный  на участие в социально значимой деятельности, в том числе гуманитарной.</v>
      </c>
      <c r="C12" s="77"/>
      <c r="D12" s="41"/>
      <c r="E12" s="41"/>
      <c r="F12" s="41"/>
      <c r="G12" s="39"/>
      <c r="H12" s="39"/>
      <c r="I12" s="39"/>
      <c r="J12" s="40"/>
      <c r="O12" s="92"/>
      <c r="P12" s="92"/>
      <c r="Q12" s="92"/>
      <c r="R12" s="92"/>
      <c r="S12" s="92"/>
      <c r="T12" s="110"/>
    </row>
    <row r="13" spans="1:25" ht="18" customHeight="1" x14ac:dyDescent="0.25">
      <c r="A13" s="156" t="s">
        <v>27</v>
      </c>
      <c r="B13" s="157"/>
      <c r="C13" s="78" t="e">
        <f>AVERAGE(C7:C12)</f>
        <v>#DIV/0!</v>
      </c>
      <c r="D13" s="41"/>
      <c r="E13" s="41"/>
      <c r="F13" s="41"/>
      <c r="G13" s="39"/>
      <c r="H13" s="39"/>
      <c r="I13" s="39"/>
      <c r="J13" s="40"/>
      <c r="O13" s="46"/>
      <c r="P13" s="46"/>
      <c r="Q13" s="46" t="s">
        <v>17</v>
      </c>
      <c r="R13" s="46"/>
      <c r="S13" s="46"/>
    </row>
    <row r="14" spans="1:25" ht="30" x14ac:dyDescent="0.25">
      <c r="A14" s="147" t="str">
        <f>УПРАВЛЕНИЕ!A12</f>
        <v>Патриотическое воспитание</v>
      </c>
      <c r="B14" s="45" t="str">
        <f>УПРАВЛЕНИЕ!B12</f>
        <v>Сознаёт свою национальную, этническую принадлежность, любит свой народ, его традиции, культуру.</v>
      </c>
      <c r="C14" s="77"/>
      <c r="D14" s="41"/>
      <c r="E14" s="41"/>
      <c r="F14" s="41"/>
      <c r="G14" s="41"/>
      <c r="H14" s="41"/>
      <c r="O14" s="46"/>
      <c r="P14" s="46"/>
      <c r="Q14" s="46"/>
      <c r="R14" s="46"/>
      <c r="S14" s="46"/>
    </row>
    <row r="15" spans="1:25" ht="45" x14ac:dyDescent="0.25">
      <c r="A15" s="148"/>
      <c r="B15" s="45" t="str">
        <f>УПРАВЛЕНИЕ!B13</f>
        <v>Проявляет уважение к историческому и культурному наследию своего и других народов России, символам, праздникам, памятникам, традициям народов, проживающих в родной стране.</v>
      </c>
      <c r="C15" s="77"/>
      <c r="D15" s="41"/>
      <c r="E15" s="41"/>
      <c r="F15" s="41"/>
      <c r="G15" s="41"/>
      <c r="H15" s="67" t="s">
        <v>43</v>
      </c>
      <c r="I15" s="42"/>
      <c r="K15" s="48" t="e">
        <f>B65</f>
        <v>#DIV/0!</v>
      </c>
      <c r="L15" s="48"/>
      <c r="O15" s="46"/>
      <c r="P15" s="46"/>
      <c r="Q15" s="46"/>
      <c r="R15" s="46"/>
      <c r="S15" s="46"/>
    </row>
    <row r="16" spans="1:25" ht="30" x14ac:dyDescent="0.25">
      <c r="A16" s="148"/>
      <c r="B16" s="45" t="str">
        <f>УПРАВЛЕНИЕ!B14</f>
        <v>Проявляет интерес к познанию родного языка, истории и культуры своего края, своего народа, других народов России.</v>
      </c>
      <c r="C16" s="77"/>
      <c r="D16" s="41"/>
      <c r="E16" s="41"/>
      <c r="F16" s="41"/>
      <c r="G16" s="41"/>
      <c r="H16" s="41"/>
      <c r="I16" s="67"/>
      <c r="J16" s="42"/>
      <c r="L16" s="48"/>
      <c r="O16" s="46"/>
      <c r="P16" s="46"/>
      <c r="Q16" s="46"/>
      <c r="R16" s="46"/>
      <c r="S16" s="46"/>
    </row>
    <row r="17" spans="1:13" ht="45" customHeight="1" x14ac:dyDescent="0.25">
      <c r="A17" s="148"/>
      <c r="B17" s="45" t="str">
        <f>УПРАВЛЕНИЕ!B15</f>
        <v>Знает и уважает достижения нашей Родины — России в науке, искусстве, спорте, технологиях, боевые подвиги и трудовые достижения, героев и защитников Отечества в прошлом и современности.</v>
      </c>
      <c r="C17" s="77"/>
      <c r="D17" s="71"/>
      <c r="E17" s="71"/>
      <c r="G17" s="139" t="s">
        <v>47</v>
      </c>
      <c r="H17" s="139"/>
      <c r="I17" s="139"/>
      <c r="J17" s="139"/>
      <c r="K17" s="139"/>
      <c r="L17" s="139"/>
      <c r="M17" s="139"/>
    </row>
    <row r="18" spans="1:13" x14ac:dyDescent="0.25">
      <c r="A18" s="158"/>
      <c r="B18" s="45" t="str">
        <f>УПРАВЛЕНИЕ!B16</f>
        <v>Принимает участие в мероприятиях патриотической направленности.</v>
      </c>
      <c r="C18" s="77"/>
      <c r="D18" s="71"/>
      <c r="E18" s="71"/>
      <c r="G18" s="139"/>
      <c r="H18" s="139"/>
      <c r="I18" s="139"/>
      <c r="J18" s="139"/>
      <c r="K18" s="139"/>
      <c r="L18" s="139"/>
      <c r="M18" s="139"/>
    </row>
    <row r="19" spans="1:13" ht="18" customHeight="1" x14ac:dyDescent="0.25">
      <c r="A19" s="156" t="s">
        <v>29</v>
      </c>
      <c r="B19" s="157"/>
      <c r="C19" s="78" t="e">
        <f>AVERAGE(C14:C18)</f>
        <v>#DIV/0!</v>
      </c>
      <c r="D19" s="71"/>
      <c r="E19" s="71"/>
      <c r="G19" s="139"/>
      <c r="H19" s="139"/>
      <c r="I19" s="139"/>
      <c r="J19" s="139"/>
      <c r="K19" s="139"/>
      <c r="L19" s="139"/>
      <c r="M19" s="139"/>
    </row>
    <row r="20" spans="1:13" ht="45" x14ac:dyDescent="0.25">
      <c r="A20" s="147" t="str">
        <f>УПРАВЛЕНИЕ!A17</f>
        <v>Духовно-нравственное воспитание</v>
      </c>
      <c r="B20" s="45" t="str">
        <f>УПРАВЛЕНИЕ!B17</f>
        <v>Знает и уважает духовно-нравственную культуру своего народа, ориентирован на духовные ценности и нравственные нормы народов России, российского общества в ситуациях нравственного выбора.</v>
      </c>
      <c r="C20" s="77"/>
      <c r="D20" s="71"/>
      <c r="E20" s="71"/>
      <c r="G20" s="139"/>
      <c r="H20" s="139"/>
      <c r="I20" s="139"/>
      <c r="J20" s="139"/>
      <c r="K20" s="139"/>
      <c r="L20" s="139"/>
      <c r="M20" s="139"/>
    </row>
    <row r="21" spans="1:13" ht="45.75" customHeight="1" x14ac:dyDescent="0.25">
      <c r="A21" s="148"/>
      <c r="B21" s="45" t="str">
        <f>УПРАВЛЕНИЕ!B18</f>
        <v>Выражает готовность оценивать своё поведение и поступки, поведение и поступки других людей с позиций традиционных российских духовно-нравственных ценностей и норм с учётом осознания последствий поступков.</v>
      </c>
      <c r="C21" s="77"/>
      <c r="D21" s="71"/>
      <c r="E21" s="71"/>
      <c r="G21" s="114"/>
      <c r="H21" s="114"/>
      <c r="I21" s="114"/>
      <c r="J21" s="114"/>
      <c r="K21" s="114"/>
      <c r="L21" s="114"/>
      <c r="M21" s="114"/>
    </row>
    <row r="22" spans="1:13" ht="45" x14ac:dyDescent="0.25">
      <c r="A22" s="148"/>
      <c r="B22" s="45" t="str">
        <f>УПРАВЛЕНИЕ!B19</f>
        <v>Выражает неприятие антигуманных и асоциальных поступков, поведения, противоречащих традиционным в России духовно-нравственным нормам и ценностям.</v>
      </c>
      <c r="C22" s="77"/>
      <c r="D22" s="71"/>
      <c r="E22" s="71"/>
      <c r="G22" s="114"/>
      <c r="H22" s="114"/>
      <c r="I22" s="114"/>
      <c r="J22" s="114"/>
      <c r="K22" s="114"/>
      <c r="L22" s="114"/>
      <c r="M22" s="114"/>
    </row>
    <row r="23" spans="1:13" ht="60" x14ac:dyDescent="0.25">
      <c r="A23" s="148"/>
      <c r="B23" s="45" t="str">
        <f>УПРАВЛЕНИЕ!B20</f>
        <v>Сознаёт   соотношение   свободы   и   ответственности   личности   в   условиях индивидуального и общественного пространства, значение и ценность межнационального, межрелигиозного согласия людей, народов в России, умеет общаться с людьми разных народов, вероисповеданий.</v>
      </c>
      <c r="C23" s="77"/>
      <c r="D23" s="71"/>
      <c r="E23" s="71"/>
      <c r="G23" s="114"/>
      <c r="H23" s="114"/>
      <c r="I23" s="114"/>
      <c r="J23" s="114"/>
      <c r="K23" s="114"/>
      <c r="L23" s="114"/>
      <c r="M23" s="114"/>
    </row>
    <row r="24" spans="1:13" ht="45" x14ac:dyDescent="0.25">
      <c r="A24" s="148"/>
      <c r="B24" s="45" t="str">
        <f>УПРАВЛЕНИЕ!B21</f>
        <v>Проявляет уважение к старшим, к российским традиционным семейным ценностям, институту брака как союзу мужчины и женщины для создания семьи, рождения и воспитания детей.</v>
      </c>
      <c r="C24" s="77"/>
      <c r="D24" s="71"/>
      <c r="E24" s="71"/>
      <c r="F24" s="71"/>
    </row>
    <row r="25" spans="1:13" ht="45" x14ac:dyDescent="0.25">
      <c r="A25" s="158"/>
      <c r="B25" s="45" t="str">
        <f>УПРАВЛЕНИЕ!B22</f>
        <v>Проявляет интерес к чтению, к родному языку, русскому языку и литературе как части духовной культуры своего народа, российского общества.</v>
      </c>
      <c r="C25" s="77"/>
      <c r="D25" s="71"/>
      <c r="E25" s="71"/>
      <c r="F25" s="71"/>
    </row>
    <row r="26" spans="1:13" ht="18" customHeight="1" x14ac:dyDescent="0.25">
      <c r="A26" s="154" t="s">
        <v>30</v>
      </c>
      <c r="B26" s="155"/>
      <c r="C26" s="78" t="e">
        <f>AVERAGE(C20:C25)</f>
        <v>#DIV/0!</v>
      </c>
      <c r="D26" s="71"/>
      <c r="E26" s="71"/>
      <c r="F26" s="71"/>
    </row>
    <row r="27" spans="1:13" ht="30" x14ac:dyDescent="0.25">
      <c r="A27" s="153" t="str">
        <f>УПРАВЛЕНИЕ!A23</f>
        <v>Эстетическое воспитание</v>
      </c>
      <c r="B27" s="74" t="str">
        <f>УПРАВЛЕНИЕ!B23</f>
        <v>Выражает понимание ценности отечественного и мирового искусства, народных традиций и народного творчества в искусстве.</v>
      </c>
      <c r="C27" s="77"/>
      <c r="D27" s="71"/>
      <c r="E27" s="71"/>
      <c r="F27" s="71"/>
      <c r="G27" s="66"/>
      <c r="H27" s="66"/>
      <c r="I27" s="66"/>
      <c r="J27" s="66"/>
      <c r="K27" s="66"/>
      <c r="L27" s="66"/>
    </row>
    <row r="28" spans="1:13" ht="45" x14ac:dyDescent="0.25">
      <c r="A28" s="153"/>
      <c r="B28" s="45" t="str">
        <f>УПРАВЛЕНИЕ!B24</f>
        <v>Проявляет эмоционально-чувственную восприимчивость к разным видам искусства, традициям и творчеству своего и других народов, понимание их влияния на поведение людей.</v>
      </c>
      <c r="C28" s="77"/>
      <c r="D28" s="71"/>
      <c r="E28" s="71"/>
      <c r="F28" s="71"/>
      <c r="G28" s="66"/>
      <c r="H28" s="66"/>
      <c r="I28" s="66"/>
      <c r="J28" s="66"/>
      <c r="K28" s="66"/>
      <c r="L28" s="66"/>
      <c r="M28" s="56"/>
    </row>
    <row r="29" spans="1:13" ht="45" x14ac:dyDescent="0.25">
      <c r="A29" s="153"/>
      <c r="B29" s="45" t="str">
        <f>УПРАВЛЕНИЕ!B25</f>
        <v>Сознаёт роль художественной культуры как средства коммуникации и самовыражения в современном обществе, значение нравственных норм, ценностей, традиций в искусстве.</v>
      </c>
      <c r="C29" s="77"/>
      <c r="D29" s="71"/>
      <c r="E29" s="71"/>
      <c r="F29" s="71"/>
      <c r="G29" s="66"/>
      <c r="H29" s="66"/>
      <c r="I29" s="66"/>
      <c r="J29" s="66"/>
      <c r="K29" s="66"/>
      <c r="L29" s="66"/>
      <c r="M29" s="56"/>
    </row>
    <row r="30" spans="1:13" ht="30" x14ac:dyDescent="0.25">
      <c r="A30" s="153"/>
      <c r="B30" s="45" t="str">
        <f>УПРАВЛЕНИЕ!B26</f>
        <v>Ориентирован на самовыражение в разных видах искусства, в художественном творчестве.</v>
      </c>
      <c r="C30" s="77"/>
      <c r="D30" s="71"/>
      <c r="E30" s="71"/>
      <c r="F30" s="71"/>
      <c r="K30" s="56"/>
      <c r="L30" s="56"/>
      <c r="M30" s="56"/>
    </row>
    <row r="31" spans="1:13" ht="18" customHeight="1" x14ac:dyDescent="0.25">
      <c r="A31" s="154" t="s">
        <v>31</v>
      </c>
      <c r="B31" s="155"/>
      <c r="C31" s="78" t="e">
        <f>AVERAGE(C27:C30)</f>
        <v>#DIV/0!</v>
      </c>
      <c r="D31" s="71"/>
      <c r="E31" s="71"/>
      <c r="F31" s="71"/>
      <c r="K31" s="56"/>
      <c r="L31" s="56"/>
      <c r="M31" s="56"/>
    </row>
    <row r="32" spans="1:13" ht="45" x14ac:dyDescent="0.25">
      <c r="A32" s="153" t="str">
        <f>УПРАВЛЕНИЕ!A27</f>
        <v>Физическое воспитание, формирование культуры здоровья и эмоционального благополучия (далее - Физическое воспитание)</v>
      </c>
      <c r="B32" s="45" t="str">
        <f>УПРАВЛЕНИЕ!B27</f>
        <v>Понимает ценность жизни, здоровья и безопасности, значение личных усилий в сохранении здоровья, знает и соблюдает правила безопасности, безопасного поведения, в том числе в информационной среде.</v>
      </c>
      <c r="C32" s="77"/>
      <c r="D32" s="71"/>
      <c r="E32" s="71"/>
      <c r="F32" s="71"/>
      <c r="G32" s="57"/>
      <c r="H32" s="57"/>
      <c r="I32" s="57"/>
      <c r="J32" s="57"/>
      <c r="K32" s="56"/>
      <c r="L32" s="56"/>
      <c r="M32" s="56"/>
    </row>
    <row r="33" spans="1:13" ht="45" x14ac:dyDescent="0.25">
      <c r="A33" s="153"/>
      <c r="B33" s="45" t="str">
        <f>УПРАВЛЕНИЕ!B28</f>
        <v>Выражает установку на здоровый образ жизни (здоровое питание, соблюдение гигиенических правил, сбалансированный режим занятий и отдыха, регулярную физическую активность).</v>
      </c>
      <c r="C33" s="77"/>
      <c r="D33" s="71"/>
      <c r="E33" s="71"/>
      <c r="F33" s="71"/>
      <c r="G33" s="57"/>
      <c r="H33" s="57"/>
      <c r="I33" s="57"/>
      <c r="J33" s="57"/>
      <c r="K33" s="56"/>
      <c r="L33" s="56"/>
      <c r="M33" s="56"/>
    </row>
    <row r="34" spans="1:13" ht="45" x14ac:dyDescent="0.25">
      <c r="A34" s="153"/>
      <c r="B34" s="45" t="str">
        <f>УПРАВЛЕНИЕ!B29</f>
        <v>Проявляет неприятие вредных привычек (курения, употребления алкоголя, наркотиков, игровой и иных форм зависимостей), понимает их последствия, вред для физического и психического здоровья.</v>
      </c>
      <c r="C34" s="77"/>
      <c r="D34" s="71"/>
      <c r="E34" s="71"/>
      <c r="F34" s="71"/>
    </row>
    <row r="35" spans="1:13" ht="30" x14ac:dyDescent="0.25">
      <c r="A35" s="153"/>
      <c r="B35" s="45" t="str">
        <f>УПРАВЛЕНИЕ!B30</f>
        <v>Умеет осознавать физическое и эмоциональное состояние (своё и других людей), стремится управлять собственным эмоциональным состоянием.</v>
      </c>
      <c r="C35" s="77"/>
      <c r="D35" s="71"/>
      <c r="E35" s="71"/>
      <c r="F35" s="71"/>
    </row>
    <row r="36" spans="1:13" ht="30" x14ac:dyDescent="0.25">
      <c r="A36" s="153"/>
      <c r="B36" s="45" t="str">
        <f>УПРАВЛЕНИЕ!B31</f>
        <v>Способен адаптироваться к меняющимся социальным, информационным   и природным условиям, стрессовым ситуациям.</v>
      </c>
      <c r="C36" s="77"/>
      <c r="D36" s="71"/>
      <c r="E36" s="71"/>
      <c r="F36" s="71"/>
    </row>
    <row r="37" spans="1:13" ht="18" customHeight="1" x14ac:dyDescent="0.25">
      <c r="A37" s="154" t="s">
        <v>32</v>
      </c>
      <c r="B37" s="155"/>
      <c r="C37" s="78" t="e">
        <f>AVERAGE(C32:C36)</f>
        <v>#DIV/0!</v>
      </c>
      <c r="D37" s="71"/>
      <c r="E37" s="71"/>
      <c r="F37" s="71"/>
    </row>
    <row r="38" spans="1:13" x14ac:dyDescent="0.25">
      <c r="A38" s="153" t="str">
        <f>УПРАВЛЕНИЕ!A32</f>
        <v>Трудовое воспитание</v>
      </c>
      <c r="B38" s="45" t="str">
        <f>УПРАВЛЕНИЕ!B32</f>
        <v>Уважает труд, результаты своего труда, труда других людей.</v>
      </c>
      <c r="C38" s="77"/>
      <c r="D38" s="71"/>
      <c r="E38" s="71"/>
      <c r="F38" s="71"/>
    </row>
    <row r="39" spans="1:13" ht="30" x14ac:dyDescent="0.25">
      <c r="A39" s="153"/>
      <c r="B39" s="45" t="str">
        <f>УПРАВЛЕНИЕ!B33</f>
        <v>Проявляет интерес к практическому изучению профессий и труда различного рода, в том числе на основе применения предметных знаний.</v>
      </c>
      <c r="C39" s="77"/>
      <c r="D39" s="71"/>
      <c r="E39" s="71"/>
      <c r="F39" s="71"/>
    </row>
    <row r="40" spans="1:13" ht="45" x14ac:dyDescent="0.25">
      <c r="A40" s="153"/>
      <c r="B40" s="45" t="str">
        <f>УПРАВЛЕНИЕ!B34</f>
        <v>Сознаёт важность трудолюбия, обучения труду, накопления навыков трудовой деятельности на протяжении жизни для успешной профессиональной самореализации в российском обществе.</v>
      </c>
      <c r="C40" s="77"/>
      <c r="D40" s="71"/>
      <c r="E40" s="71"/>
      <c r="F40" s="71"/>
    </row>
    <row r="41" spans="1:13" ht="60" x14ac:dyDescent="0.25">
      <c r="A41" s="153"/>
      <c r="B41" s="45" t="str">
        <f>УПРАВЛЕНИЕ!B35</f>
        <v>Участвует в решении практических трудовых дел, задач (в семье, общеобразовательной организации, своей местности) технологической и социальной направленности, способен инициировать, планировать и самостоятельно выполнять такого рода деятельность.</v>
      </c>
      <c r="C41" s="77"/>
      <c r="D41" s="71"/>
      <c r="E41" s="71"/>
      <c r="F41" s="71"/>
    </row>
    <row r="42" spans="1:13" ht="45" x14ac:dyDescent="0.25">
      <c r="A42" s="153"/>
      <c r="B42" s="45" t="str">
        <f>УПРАВЛЕНИЕ!B36</f>
        <v>Выражает готовность к осознанному выбору и построению индивидуальной траектории образования и жизненных планов с учётом личных и общественных интересов, потребностей.</v>
      </c>
      <c r="C42" s="77"/>
      <c r="D42" s="71"/>
      <c r="E42" s="71"/>
      <c r="F42" s="71"/>
    </row>
    <row r="43" spans="1:13" ht="17.25" customHeight="1" x14ac:dyDescent="0.25">
      <c r="A43" s="154" t="s">
        <v>34</v>
      </c>
      <c r="B43" s="155"/>
      <c r="C43" s="78" t="e">
        <f>AVERAGE(C38:C42)</f>
        <v>#DIV/0!</v>
      </c>
      <c r="D43" s="71"/>
      <c r="E43" s="71"/>
      <c r="F43" s="71"/>
    </row>
    <row r="44" spans="1:13" ht="30" x14ac:dyDescent="0.25">
      <c r="A44" s="153" t="str">
        <f>УПРАВЛЕНИЕ!A37</f>
        <v>Экологическое воспитание</v>
      </c>
      <c r="B44" s="45" t="str">
        <f>УПРАВЛЕНИЕ!B37</f>
        <v>Понимает значение и глобальный характер экологических проблем, путей их решения, значение экологической культуры человека, общества.</v>
      </c>
      <c r="C44" s="77"/>
      <c r="D44" s="71"/>
      <c r="E44" s="71"/>
      <c r="F44" s="71"/>
    </row>
    <row r="45" spans="1:13" x14ac:dyDescent="0.25">
      <c r="A45" s="153"/>
      <c r="B45" s="45" t="str">
        <f>УПРАВЛЕНИЕ!B38</f>
        <v>Выражает активное неприятие действий, приносящих вред природе.</v>
      </c>
      <c r="C45" s="77"/>
      <c r="D45" s="71"/>
      <c r="E45" s="71"/>
      <c r="F45" s="71"/>
    </row>
    <row r="46" spans="1:13" ht="30" x14ac:dyDescent="0.25">
      <c r="A46" s="153"/>
      <c r="B46" s="45" t="str">
        <f>УПРАВЛЕНИЕ!B39</f>
        <v>Сознаёт свою ответственность как гражданина и потребителя в условиях взаимосвязи природной, технологической и социальной сред.</v>
      </c>
      <c r="C46" s="77"/>
      <c r="D46" s="71"/>
      <c r="E46" s="71"/>
      <c r="F46" s="71"/>
    </row>
    <row r="47" spans="1:13" ht="45" x14ac:dyDescent="0.25">
      <c r="A47" s="153"/>
      <c r="B47" s="45" t="str">
        <f>УПРАВЛЕНИЕ!B40</f>
        <v>Ориентирован на применение знаний естественных и социальных наук для решения задач в области охраны природы, планирования своих поступков и оценки их возможных последствий для окружающей среды.</v>
      </c>
      <c r="C47" s="77"/>
      <c r="D47" s="71"/>
      <c r="E47" s="71"/>
      <c r="F47" s="71"/>
    </row>
    <row r="48" spans="1:13" ht="30" x14ac:dyDescent="0.25">
      <c r="A48" s="153"/>
      <c r="B48" s="45" t="str">
        <f>УПРАВЛЕНИЕ!B41</f>
        <v>Участвует в   практической   деятельности   экологической, природоохранной направленности.</v>
      </c>
      <c r="C48" s="77"/>
      <c r="D48" s="71"/>
      <c r="E48" s="71"/>
      <c r="F48" s="71"/>
    </row>
    <row r="49" spans="1:6" ht="18" customHeight="1" x14ac:dyDescent="0.25">
      <c r="A49" s="154" t="s">
        <v>44</v>
      </c>
      <c r="B49" s="155"/>
      <c r="C49" s="78" t="e">
        <f>AVERAGE(C44:C48)</f>
        <v>#DIV/0!</v>
      </c>
      <c r="D49" s="71"/>
      <c r="E49" s="71"/>
      <c r="F49" s="71"/>
    </row>
    <row r="50" spans="1:6" ht="30" x14ac:dyDescent="0.25">
      <c r="A50" s="153" t="str">
        <f>УПРАВЛЕНИЕ!A42</f>
        <v>Ценность научного познания</v>
      </c>
      <c r="B50" s="45" t="str">
        <f>УПРАВЛЕНИЕ!B42</f>
        <v>Выражает познавательные интересы в разных предметных областях с учётом индивидуальных интересов, способностей, достижений.</v>
      </c>
      <c r="C50" s="77"/>
      <c r="D50" s="71"/>
      <c r="E50" s="71"/>
      <c r="F50" s="71"/>
    </row>
    <row r="51" spans="1:6" ht="45" x14ac:dyDescent="0.25">
      <c r="A51" s="153"/>
      <c r="B51" s="45" t="str">
        <f>УПРАВЛЕНИЕ!B43</f>
        <v>Ориентирован в деятельности на систему научных представлений о закономерностях развития человека, природы и общества, взаимосвязях человека с природной и социальной средой.</v>
      </c>
      <c r="C51" s="77"/>
      <c r="D51" s="71"/>
      <c r="E51" s="71"/>
      <c r="F51" s="71"/>
    </row>
    <row r="52" spans="1:6" ht="45" x14ac:dyDescent="0.25">
      <c r="A52" s="153"/>
      <c r="B52" s="45" t="str">
        <f>УПРАВЛЕНИЕ!B44</f>
        <v>Развивает навыки использования различных средств познания, накопления знаний о мире (языковая, читательская культура, деятельность в информационной, цифровой среде).</v>
      </c>
      <c r="C52" s="77"/>
      <c r="D52" s="71"/>
      <c r="E52" s="71"/>
      <c r="F52" s="71"/>
    </row>
    <row r="53" spans="1:6" ht="45" x14ac:dyDescent="0.25">
      <c r="A53" s="153"/>
      <c r="B53" s="45" t="str">
        <f>УПРАВЛЕНИЕ!B45</f>
        <v>Демонстрирует навыки наблюдений, накопления фактов, осмысления опыта в естественнонаучной и гуманитарной областях познания, исследовательской деятельности.</v>
      </c>
      <c r="C53" s="77"/>
      <c r="D53" s="71"/>
      <c r="E53" s="71"/>
      <c r="F53" s="71"/>
    </row>
    <row r="54" spans="1:6" ht="18" customHeight="1" x14ac:dyDescent="0.25">
      <c r="A54" s="154" t="s">
        <v>35</v>
      </c>
      <c r="B54" s="155"/>
      <c r="C54" s="78" t="e">
        <f>AVERAGE(C50:C53)</f>
        <v>#DIV/0!</v>
      </c>
      <c r="D54" s="71"/>
      <c r="E54" s="71"/>
      <c r="F54" s="71"/>
    </row>
    <row r="57" spans="1:6" hidden="1" x14ac:dyDescent="0.25">
      <c r="A57" s="44" t="s">
        <v>38</v>
      </c>
      <c r="B57" s="43" t="e">
        <f>C13</f>
        <v>#DIV/0!</v>
      </c>
    </row>
    <row r="58" spans="1:6" hidden="1" x14ac:dyDescent="0.25">
      <c r="A58" s="44" t="s">
        <v>39</v>
      </c>
      <c r="B58" s="43" t="e">
        <f>C19</f>
        <v>#DIV/0!</v>
      </c>
    </row>
    <row r="59" spans="1:6" ht="30" hidden="1" x14ac:dyDescent="0.25">
      <c r="A59" s="44" t="s">
        <v>36</v>
      </c>
      <c r="B59" s="43" t="e">
        <f>C26</f>
        <v>#DIV/0!</v>
      </c>
    </row>
    <row r="60" spans="1:6" hidden="1" x14ac:dyDescent="0.25">
      <c r="A60" s="65" t="s">
        <v>37</v>
      </c>
      <c r="B60" s="43" t="e">
        <f>C31</f>
        <v>#DIV/0!</v>
      </c>
    </row>
    <row r="61" spans="1:6" hidden="1" x14ac:dyDescent="0.25">
      <c r="A61" s="44" t="s">
        <v>40</v>
      </c>
      <c r="B61" s="43" t="e">
        <f>C37</f>
        <v>#DIV/0!</v>
      </c>
    </row>
    <row r="62" spans="1:6" hidden="1" x14ac:dyDescent="0.25">
      <c r="A62" s="44" t="s">
        <v>41</v>
      </c>
      <c r="B62" s="43" t="e">
        <f>C43</f>
        <v>#DIV/0!</v>
      </c>
    </row>
    <row r="63" spans="1:6" hidden="1" x14ac:dyDescent="0.25">
      <c r="A63" s="23" t="s">
        <v>42</v>
      </c>
      <c r="B63" s="43" t="e">
        <f>C49</f>
        <v>#DIV/0!</v>
      </c>
    </row>
    <row r="64" spans="1:6" ht="30" hidden="1" x14ac:dyDescent="0.25">
      <c r="A64" s="44" t="s">
        <v>26</v>
      </c>
      <c r="B64" s="43" t="e">
        <f>C54</f>
        <v>#DIV/0!</v>
      </c>
    </row>
    <row r="65" spans="1:2" hidden="1" x14ac:dyDescent="0.25">
      <c r="A65" s="80" t="s">
        <v>16</v>
      </c>
      <c r="B65" s="81" t="e">
        <f>AVERAGE(B57:B64)</f>
        <v>#DIV/0!</v>
      </c>
    </row>
    <row r="69" spans="1:2" x14ac:dyDescent="0.25">
      <c r="B69" s="24" t="s">
        <v>17</v>
      </c>
    </row>
    <row r="70" spans="1:2" ht="75" hidden="1" x14ac:dyDescent="0.25">
      <c r="A70" s="44" t="s">
        <v>0</v>
      </c>
    </row>
    <row r="71" spans="1:2" ht="75" hidden="1" x14ac:dyDescent="0.25">
      <c r="A71" s="44" t="s">
        <v>1</v>
      </c>
    </row>
    <row r="72" spans="1:2" ht="75" hidden="1" x14ac:dyDescent="0.25">
      <c r="A72" s="44" t="s">
        <v>2</v>
      </c>
    </row>
    <row r="73" spans="1:2" hidden="1" x14ac:dyDescent="0.25"/>
    <row r="74" spans="1:2" hidden="1" x14ac:dyDescent="0.25">
      <c r="A74" s="23" t="s">
        <v>18</v>
      </c>
    </row>
    <row r="75" spans="1:2" ht="46.5" hidden="1" customHeight="1" x14ac:dyDescent="0.25"/>
  </sheetData>
  <sheetProtection sheet="1" objects="1" scenarios="1" selectLockedCells="1"/>
  <mergeCells count="29">
    <mergeCell ref="A26:B26"/>
    <mergeCell ref="A27:A30"/>
    <mergeCell ref="A31:B31"/>
    <mergeCell ref="A1:C1"/>
    <mergeCell ref="E3:M3"/>
    <mergeCell ref="F4:M4"/>
    <mergeCell ref="H5:I5"/>
    <mergeCell ref="F6:G6"/>
    <mergeCell ref="L6:M6"/>
    <mergeCell ref="T8:T9"/>
    <mergeCell ref="A13:B13"/>
    <mergeCell ref="A14:A18"/>
    <mergeCell ref="G17:M20"/>
    <mergeCell ref="A19:B19"/>
    <mergeCell ref="A20:A25"/>
    <mergeCell ref="A7:A12"/>
    <mergeCell ref="F7:G7"/>
    <mergeCell ref="L7:M7"/>
    <mergeCell ref="O7:S7"/>
    <mergeCell ref="O8:R11"/>
    <mergeCell ref="S8:S11"/>
    <mergeCell ref="A50:A53"/>
    <mergeCell ref="A54:B54"/>
    <mergeCell ref="A32:A36"/>
    <mergeCell ref="A37:B37"/>
    <mergeCell ref="A43:B43"/>
    <mergeCell ref="A44:A48"/>
    <mergeCell ref="A49:B49"/>
    <mergeCell ref="A38:A42"/>
  </mergeCells>
  <conditionalFormatting sqref="A3">
    <cfRule type="cellIs" dxfId="12" priority="2" operator="equal">
      <formula>0</formula>
    </cfRule>
  </conditionalFormatting>
  <conditionalFormatting sqref="F6 J5 L6">
    <cfRule type="cellIs" dxfId="11" priority="1" operator="equal">
      <formula>0</formula>
    </cfRule>
  </conditionalFormatting>
  <pageMargins left="0.31496062992125984" right="0.19685039370078741" top="0.35433070866141736" bottom="0.15748031496062992" header="0.31496062992125984" footer="0.31496062992125984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13</vt:i4>
      </vt:variant>
    </vt:vector>
  </HeadingPairs>
  <TitlesOfParts>
    <vt:vector size="13" baseType="lpstr">
      <vt:lpstr>УПРАВЛЕНИЕ</vt:lpstr>
      <vt:lpstr>СТАРТ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СВОД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Домашний</dc:creator>
  <cp:lastModifiedBy>Tatyana</cp:lastModifiedBy>
  <cp:lastPrinted>2023-07-16T16:13:18Z</cp:lastPrinted>
  <dcterms:created xsi:type="dcterms:W3CDTF">2022-01-06T05:02:28Z</dcterms:created>
  <dcterms:modified xsi:type="dcterms:W3CDTF">2024-02-22T10:15:29Z</dcterms:modified>
</cp:coreProperties>
</file>