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596B9467-5261-4504-94F6-1D92B607A0A9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СВОД" sheetId="44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44" l="1"/>
  <c r="I2" i="44"/>
  <c r="B3" i="91" l="1"/>
  <c r="F4" i="91" s="1"/>
  <c r="B3" i="90"/>
  <c r="F4" i="90" s="1"/>
  <c r="B3" i="89"/>
  <c r="F4" i="89" s="1"/>
  <c r="B3" i="88"/>
  <c r="F4" i="88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91"/>
  <c r="K15" i="91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1" i="44" l="1"/>
  <c r="L11" i="44" s="1"/>
  <c r="K10" i="44"/>
  <c r="L10" i="44" s="1"/>
  <c r="K8" i="44"/>
  <c r="L8" i="44" s="1"/>
  <c r="K9" i="44"/>
  <c r="L9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4" i="87"/>
  <c r="C49" i="87"/>
  <c r="C37" i="87"/>
  <c r="H7" i="44"/>
  <c r="H12" i="44" s="1"/>
  <c r="H13" i="44" s="1"/>
  <c r="A38" i="87"/>
  <c r="A32" i="87"/>
  <c r="C31" i="87"/>
  <c r="A27" i="87"/>
  <c r="C26" i="87"/>
  <c r="C19" i="87"/>
  <c r="D7" i="44" s="1"/>
  <c r="D12" i="44" s="1"/>
  <c r="D13" i="44" s="1"/>
  <c r="A20" i="87"/>
  <c r="C13" i="87"/>
  <c r="B58" i="87" l="1"/>
  <c r="B63" i="87"/>
  <c r="I7" i="44"/>
  <c r="I12" i="44" s="1"/>
  <c r="I13" i="44" s="1"/>
  <c r="B64" i="87"/>
  <c r="J7" i="44"/>
  <c r="J12" i="44" s="1"/>
  <c r="J13" i="44" s="1"/>
  <c r="B62" i="87"/>
  <c r="B60" i="87"/>
  <c r="F7" i="44"/>
  <c r="F12" i="44" s="1"/>
  <c r="F13" i="44" s="1"/>
  <c r="B61" i="87"/>
  <c r="G7" i="44"/>
  <c r="G12" i="44" s="1"/>
  <c r="G13" i="44" s="1"/>
  <c r="B59" i="87"/>
  <c r="E7" i="44"/>
  <c r="E12" i="44" s="1"/>
  <c r="E13" i="44" s="1"/>
  <c r="B57" i="87"/>
  <c r="B65" i="87" s="1"/>
  <c r="C7" i="44"/>
  <c r="K15" i="87" l="1"/>
  <c r="K7" i="44"/>
  <c r="L7" i="44" s="1"/>
  <c r="C12" i="44"/>
  <c r="C13" i="44" s="1"/>
  <c r="A14" i="87"/>
  <c r="K12" i="44" l="1"/>
  <c r="C22" i="44"/>
  <c r="C20" i="44"/>
  <c r="C18" i="44"/>
  <c r="C21" i="44"/>
  <c r="A1" i="2"/>
  <c r="T5" i="44"/>
  <c r="O5" i="44"/>
  <c r="S4" i="44"/>
  <c r="F6" i="87"/>
  <c r="J5" i="87"/>
  <c r="C3" i="87"/>
  <c r="L6" i="87"/>
  <c r="K13" i="44" l="1"/>
  <c r="L12" i="44"/>
  <c r="A1" i="88"/>
  <c r="A1" i="89"/>
  <c r="A1" i="90"/>
  <c r="A1" i="91"/>
  <c r="AA8" i="44"/>
  <c r="A1" i="87"/>
  <c r="N3" i="44"/>
  <c r="B3" i="44" l="1"/>
  <c r="K3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<sst xmlns="http://schemas.openxmlformats.org/spreadsheetml/2006/main" count="277" uniqueCount="105">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</sst>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7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0" fillId="3" borderId="2" xfId="0" applyNumberFormat="1" applyFont="1" applyFill="1" applyBorder="1" applyAlignment="1" applyProtection="1">
      <alignment horizontal="center" vertical="center"/>
    </xf>
    <xf numFmtId="164" fontId="12" fillId="0" borderId="0" xfId="0" applyNumberFormat="1" applyFont="1" applyFill="1" applyBorder="1" applyAlignment="1" applyProtection="1">
      <alignment vertical="center"/>
    </xf>
    <xf numFmtId="165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/>
      <protection locked="0"/>
    </xf>
    <xf numFmtId="0" fontId="11" fillId="0" borderId="0" xfId="0" applyFont="1" applyAlignment="1" applyProtection="1">
      <alignment horizontal="center" vertical="top"/>
      <protection locked="0"/>
    </xf>
    <xf numFmtId="0" fontId="13" fillId="0" borderId="0" xfId="0" applyFont="1" applyBorder="1" applyAlignment="1" applyProtection="1">
      <alignment vertical="top"/>
      <protection locked="0"/>
    </xf>
    <xf numFmtId="0" fontId="11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2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3" fillId="0" borderId="0" xfId="0" applyFont="1" applyAlignment="1" applyProtection="1">
      <alignment vertical="top"/>
    </xf>
    <xf numFmtId="0" fontId="11" fillId="0" borderId="0" xfId="0" applyFont="1" applyAlignment="1" applyProtection="1">
      <alignment horizontal="center" vertical="top"/>
    </xf>
    <xf numFmtId="0" fontId="13" fillId="0" borderId="0" xfId="0" applyFont="1" applyBorder="1" applyAlignment="1" applyProtection="1">
      <alignment vertical="top"/>
    </xf>
    <xf numFmtId="0" fontId="11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19" fillId="0" borderId="1" xfId="0" applyFont="1" applyBorder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top" wrapText="1"/>
    </xf>
    <xf numFmtId="166" fontId="9" fillId="0" borderId="0" xfId="0" applyNumberFormat="1" applyFont="1" applyAlignment="1" applyProtection="1">
      <alignment horizontal="left"/>
    </xf>
    <xf numFmtId="0" fontId="13" fillId="0" borderId="0" xfId="0" applyFont="1" applyFill="1" applyBorder="1" applyAlignment="1" applyProtection="1">
      <alignment wrapText="1"/>
    </xf>
    <xf numFmtId="0" fontId="11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1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8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7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8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9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19" fillId="0" borderId="9" xfId="0" applyFont="1" applyBorder="1" applyAlignment="1" applyProtection="1">
      <alignment vertical="top" wrapText="1"/>
    </xf>
    <xf numFmtId="165" fontId="8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9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9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7" fillId="0" borderId="0" xfId="0" applyFont="1" applyFill="1" applyAlignment="1" applyProtection="1"/>
    <xf numFmtId="0" fontId="17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9" fillId="0" borderId="0" xfId="0" applyNumberFormat="1" applyFont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8" fillId="0" borderId="0" xfId="0" applyFont="1" applyFill="1" applyProtection="1"/>
    <xf numFmtId="0" fontId="24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3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3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18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7" fillId="3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5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left" vertical="top" wrapText="1"/>
    </xf>
    <xf numFmtId="0" fontId="9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23" fillId="0" borderId="0" xfId="0" applyFont="1" applyFill="1" applyAlignment="1" applyProtection="1">
      <alignment horizontal="center" vertical="top"/>
    </xf>
    <xf numFmtId="0" fontId="22" fillId="0" borderId="1" xfId="0" applyFont="1" applyBorder="1" applyAlignment="1" applyProtection="1">
      <alignment horizontal="center" vertical="top" wrapText="1"/>
    </xf>
    <xf numFmtId="0" fontId="20" fillId="5" borderId="4" xfId="0" applyFont="1" applyFill="1" applyBorder="1" applyAlignment="1" applyProtection="1">
      <alignment horizontal="right" vertical="top" wrapText="1"/>
    </xf>
    <xf numFmtId="0" fontId="19" fillId="5" borderId="5" xfId="0" applyFont="1" applyFill="1" applyBorder="1" applyAlignment="1" applyProtection="1">
      <alignment horizontal="right" vertical="top" wrapText="1"/>
    </xf>
    <xf numFmtId="0" fontId="20" fillId="5" borderId="3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2" fillId="0" borderId="7" xfId="0" applyFont="1" applyBorder="1" applyAlignment="1" applyProtection="1">
      <alignment horizontal="center" vertical="top" wrapText="1"/>
    </xf>
    <xf numFmtId="0" fontId="22" fillId="0" borderId="8" xfId="0" applyFont="1" applyBorder="1" applyAlignment="1" applyProtection="1">
      <alignment horizontal="center" vertical="top" wrapText="1"/>
    </xf>
    <xf numFmtId="0" fontId="22" fillId="0" borderId="9" xfId="0" applyFont="1" applyBorder="1" applyAlignment="1" applyProtection="1">
      <alignment horizontal="center" vertical="top" wrapText="1"/>
    </xf>
    <xf numFmtId="0" fontId="9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7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5" fillId="0" borderId="0" xfId="0" applyFont="1" applyFill="1" applyAlignment="1" applyProtection="1">
      <alignment horizontal="left" vertical="top" wrapText="1"/>
    </xf>
    <xf numFmtId="0" fontId="25" fillId="0" borderId="0" xfId="0" applyFont="1" applyFill="1" applyAlignment="1" applyProtection="1">
      <alignment horizontal="center" vertical="top" wrapText="1"/>
    </xf>
    <xf numFmtId="0" fontId="8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3" fillId="0" borderId="0" xfId="0" applyFont="1" applyAlignment="1" applyProtection="1">
      <alignment horizontal="left" vertical="top" wrapText="1"/>
    </xf>
    <xf numFmtId="0" fontId="26" fillId="2" borderId="1" xfId="0" applyFont="1" applyFill="1" applyBorder="1" applyAlignment="1" applyProtection="1">
      <alignment horizontal="right" vertical="center"/>
    </xf>
    <xf numFmtId="0" fontId="9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1" fillId="3" borderId="1" xfId="0" applyFont="1" applyFill="1" applyBorder="1" applyAlignment="1" applyProtection="1">
      <alignment horizontal="right" vertical="center"/>
    </xf>
    <xf numFmtId="0" fontId="17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1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СВОД!$C$12:$J$12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СВОД!$B$18:$B$22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СВОД!$C$18:$C$22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</xdr:colOff>
      <xdr:row>8</xdr:row>
      <xdr:rowOff>123179</xdr:rowOff>
    </xdr:from>
    <xdr:to>
      <xdr:col>21</xdr:col>
      <xdr:colOff>596620</xdr:colOff>
      <xdr:row>28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410505</xdr:colOff>
      <xdr:row>30</xdr:row>
      <xdr:rowOff>13417</xdr:rowOff>
    </xdr:from>
    <xdr:to>
      <xdr:col>21</xdr:col>
      <xdr:colOff>593896</xdr:colOff>
      <xdr:row>39</xdr:row>
      <xdr:rowOff>25033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0" customWidth="1"/>
    <col min="2" max="2" width="70.85546875" style="13" customWidth="1"/>
    <col min="3" max="3" width="8.5703125" style="13" customWidth="1"/>
    <col min="4" max="16384" width="9.140625" style="9"/>
  </cols>
  <sheetData>
    <row r="1" spans="1:9" ht="42.75" customHeight="1" x14ac:dyDescent="0.25">
      <c r="A1" s="124" t="s">
        <v>20</v>
      </c>
      <c r="B1" s="124"/>
      <c r="C1" s="124"/>
    </row>
    <row r="2" spans="1:9" x14ac:dyDescent="0.25">
      <c r="A2" s="8"/>
      <c r="B2" s="7"/>
      <c r="C2" s="21"/>
    </row>
    <row r="3" spans="1:9" ht="15" customHeight="1" x14ac:dyDescent="0.25">
      <c r="A3" s="125" t="s">
        <v>45</v>
      </c>
      <c r="B3" s="125"/>
      <c r="C3" s="125"/>
      <c r="D3" s="24"/>
      <c r="E3" s="24"/>
      <c r="F3" s="24"/>
    </row>
    <row r="4" spans="1:9" x14ac:dyDescent="0.25">
      <c r="A4" s="22"/>
      <c r="B4" s="23"/>
      <c r="C4" s="23"/>
    </row>
    <row r="5" spans="1:9" ht="53.25" customHeight="1" x14ac:dyDescent="0.25">
      <c r="A5" s="10" t="s">
        <v>21</v>
      </c>
      <c r="B5" s="10" t="s">
        <v>12</v>
      </c>
      <c r="C5" s="10" t="s">
        <v>3</v>
      </c>
    </row>
    <row r="6" spans="1:9" ht="63" x14ac:dyDescent="0.25">
      <c r="A6" s="126" t="s">
        <v>22</v>
      </c>
      <c r="B6" s="11" t="s">
        <v>65</v>
      </c>
      <c r="C6" s="10"/>
      <c r="E6" s="12"/>
      <c r="F6" s="12"/>
      <c r="G6" s="12"/>
      <c r="H6" s="12"/>
      <c r="I6" s="13"/>
    </row>
    <row r="7" spans="1:9" ht="63" x14ac:dyDescent="0.25">
      <c r="A7" s="127"/>
      <c r="B7" s="11" t="s">
        <v>66</v>
      </c>
      <c r="C7" s="10"/>
      <c r="E7" s="14"/>
      <c r="F7" s="14"/>
      <c r="G7" s="14"/>
      <c r="H7" s="14"/>
      <c r="I7" s="15"/>
    </row>
    <row r="8" spans="1:9" ht="18.75" customHeight="1" x14ac:dyDescent="0.25">
      <c r="A8" s="127"/>
      <c r="B8" s="11" t="s">
        <v>67</v>
      </c>
      <c r="C8" s="10"/>
      <c r="E8" s="14"/>
      <c r="F8" s="14"/>
      <c r="G8" s="14"/>
      <c r="H8" s="14"/>
      <c r="I8" s="15"/>
    </row>
    <row r="9" spans="1:9" ht="51.75" customHeight="1" x14ac:dyDescent="0.25">
      <c r="A9" s="127"/>
      <c r="B9" s="11" t="s">
        <v>68</v>
      </c>
      <c r="C9" s="10"/>
      <c r="E9" s="14"/>
      <c r="F9" s="14"/>
      <c r="G9" s="14"/>
      <c r="H9" s="14"/>
      <c r="I9" s="15"/>
    </row>
    <row r="10" spans="1:9" ht="31.5" x14ac:dyDescent="0.25">
      <c r="A10" s="127"/>
      <c r="B10" s="11" t="s">
        <v>69</v>
      </c>
      <c r="C10" s="10"/>
      <c r="E10" s="16"/>
      <c r="F10" s="16"/>
      <c r="G10" s="16"/>
      <c r="H10" s="16"/>
      <c r="I10" s="17"/>
    </row>
    <row r="11" spans="1:9" ht="51.75" customHeight="1" x14ac:dyDescent="0.25">
      <c r="A11" s="127"/>
      <c r="B11" s="11" t="s">
        <v>70</v>
      </c>
      <c r="C11" s="10"/>
      <c r="E11" s="16"/>
      <c r="F11" s="16"/>
      <c r="G11" s="16"/>
      <c r="H11" s="16"/>
      <c r="I11" s="17"/>
    </row>
    <row r="12" spans="1:9" ht="31.5" x14ac:dyDescent="0.25">
      <c r="A12" s="126" t="s">
        <v>28</v>
      </c>
      <c r="B12" s="62" t="s">
        <v>71</v>
      </c>
      <c r="C12" s="10"/>
      <c r="E12" s="18"/>
      <c r="F12" s="18"/>
      <c r="G12" s="18"/>
      <c r="H12" s="18"/>
      <c r="I12" s="19"/>
    </row>
    <row r="13" spans="1:9" ht="47.25" x14ac:dyDescent="0.25">
      <c r="A13" s="127"/>
      <c r="B13" s="62" t="s">
        <v>72</v>
      </c>
      <c r="C13" s="10"/>
      <c r="E13" s="18"/>
      <c r="F13" s="18"/>
      <c r="G13" s="18"/>
      <c r="H13" s="18"/>
      <c r="I13" s="19"/>
    </row>
    <row r="14" spans="1:9" ht="31.5" x14ac:dyDescent="0.25">
      <c r="A14" s="127"/>
      <c r="B14" s="62" t="s">
        <v>73</v>
      </c>
      <c r="C14" s="10"/>
      <c r="E14" s="18"/>
      <c r="F14" s="18"/>
      <c r="G14" s="18"/>
      <c r="H14" s="18"/>
      <c r="I14" s="19"/>
    </row>
    <row r="15" spans="1:9" ht="63" x14ac:dyDescent="0.25">
      <c r="A15" s="127"/>
      <c r="B15" s="11" t="s">
        <v>74</v>
      </c>
      <c r="C15" s="10"/>
    </row>
    <row r="16" spans="1:9" ht="20.25" customHeight="1" x14ac:dyDescent="0.25">
      <c r="A16" s="128"/>
      <c r="B16" s="11" t="s">
        <v>75</v>
      </c>
      <c r="C16" s="10"/>
    </row>
    <row r="17" spans="1:3" ht="45.75" customHeight="1" x14ac:dyDescent="0.25">
      <c r="A17" s="126" t="s">
        <v>23</v>
      </c>
      <c r="B17" s="11" t="s">
        <v>76</v>
      </c>
      <c r="C17" s="10"/>
    </row>
    <row r="18" spans="1:3" ht="63" x14ac:dyDescent="0.25">
      <c r="A18" s="127"/>
      <c r="B18" s="11" t="s">
        <v>77</v>
      </c>
      <c r="C18" s="10"/>
    </row>
    <row r="19" spans="1:3" ht="47.25" x14ac:dyDescent="0.25">
      <c r="A19" s="127"/>
      <c r="B19" s="11" t="s">
        <v>78</v>
      </c>
      <c r="C19" s="10"/>
    </row>
    <row r="20" spans="1:3" ht="78.75" x14ac:dyDescent="0.25">
      <c r="A20" s="127"/>
      <c r="B20" s="11" t="s">
        <v>103</v>
      </c>
      <c r="C20" s="10"/>
    </row>
    <row r="21" spans="1:3" ht="47.25" x14ac:dyDescent="0.25">
      <c r="A21" s="127"/>
      <c r="B21" s="11" t="s">
        <v>102</v>
      </c>
      <c r="C21" s="10"/>
    </row>
    <row r="22" spans="1:3" ht="47.25" x14ac:dyDescent="0.25">
      <c r="A22" s="128"/>
      <c r="B22" s="11" t="s">
        <v>79</v>
      </c>
      <c r="C22" s="10"/>
    </row>
    <row r="23" spans="1:3" ht="31.5" x14ac:dyDescent="0.25">
      <c r="A23" s="126" t="s">
        <v>53</v>
      </c>
      <c r="B23" s="11" t="s">
        <v>80</v>
      </c>
      <c r="C23" s="10"/>
    </row>
    <row r="24" spans="1:3" ht="47.25" x14ac:dyDescent="0.25">
      <c r="A24" s="127"/>
      <c r="B24" s="11" t="s">
        <v>81</v>
      </c>
      <c r="C24" s="10"/>
    </row>
    <row r="25" spans="1:3" ht="47.25" x14ac:dyDescent="0.25">
      <c r="A25" s="127"/>
      <c r="B25" s="11" t="s">
        <v>82</v>
      </c>
      <c r="C25" s="10"/>
    </row>
    <row r="26" spans="1:3" ht="31.5" x14ac:dyDescent="0.25">
      <c r="A26" s="127"/>
      <c r="B26" s="11" t="s">
        <v>83</v>
      </c>
      <c r="C26" s="10"/>
    </row>
    <row r="27" spans="1:3" ht="63" x14ac:dyDescent="0.25">
      <c r="A27" s="123" t="s">
        <v>33</v>
      </c>
      <c r="B27" s="62" t="s">
        <v>84</v>
      </c>
      <c r="C27" s="10"/>
    </row>
    <row r="28" spans="1:3" ht="47.25" x14ac:dyDescent="0.25">
      <c r="A28" s="123"/>
      <c r="B28" s="11" t="s">
        <v>85</v>
      </c>
      <c r="C28" s="10"/>
    </row>
    <row r="29" spans="1:3" ht="63" x14ac:dyDescent="0.25">
      <c r="A29" s="123"/>
      <c r="B29" s="11" t="s">
        <v>104</v>
      </c>
      <c r="C29" s="10"/>
    </row>
    <row r="30" spans="1:3" ht="47.25" x14ac:dyDescent="0.25">
      <c r="A30" s="123"/>
      <c r="B30" s="11" t="s">
        <v>86</v>
      </c>
      <c r="C30" s="10"/>
    </row>
    <row r="31" spans="1:3" ht="31.5" x14ac:dyDescent="0.25">
      <c r="A31" s="123"/>
      <c r="B31" s="11" t="s">
        <v>87</v>
      </c>
      <c r="C31" s="10"/>
    </row>
    <row r="32" spans="1:3" ht="15.75" x14ac:dyDescent="0.25">
      <c r="A32" s="123" t="s">
        <v>24</v>
      </c>
      <c r="B32" s="11" t="s">
        <v>88</v>
      </c>
      <c r="C32" s="10"/>
    </row>
    <row r="33" spans="1:3" ht="47.25" x14ac:dyDescent="0.25">
      <c r="A33" s="123"/>
      <c r="B33" s="11" t="s">
        <v>89</v>
      </c>
      <c r="C33" s="10"/>
    </row>
    <row r="34" spans="1:3" ht="48.75" customHeight="1" x14ac:dyDescent="0.25">
      <c r="A34" s="123"/>
      <c r="B34" s="11" t="s">
        <v>90</v>
      </c>
      <c r="C34" s="10"/>
    </row>
    <row r="35" spans="1:3" ht="64.5" customHeight="1" x14ac:dyDescent="0.25">
      <c r="A35" s="123"/>
      <c r="B35" s="11" t="s">
        <v>91</v>
      </c>
      <c r="C35" s="10"/>
    </row>
    <row r="36" spans="1:3" ht="47.25" x14ac:dyDescent="0.25">
      <c r="A36" s="123"/>
      <c r="B36" s="11" t="s">
        <v>92</v>
      </c>
      <c r="C36" s="10"/>
    </row>
    <row r="37" spans="1:3" ht="47.25" x14ac:dyDescent="0.25">
      <c r="A37" s="123" t="s">
        <v>25</v>
      </c>
      <c r="B37" s="11" t="s">
        <v>93</v>
      </c>
      <c r="C37" s="10"/>
    </row>
    <row r="38" spans="1:3" ht="18" customHeight="1" x14ac:dyDescent="0.25">
      <c r="A38" s="123"/>
      <c r="B38" s="11" t="s">
        <v>94</v>
      </c>
      <c r="C38" s="10"/>
    </row>
    <row r="39" spans="1:3" ht="31.5" customHeight="1" x14ac:dyDescent="0.25">
      <c r="A39" s="123"/>
      <c r="B39" s="11" t="s">
        <v>95</v>
      </c>
      <c r="C39" s="10"/>
    </row>
    <row r="40" spans="1:3" ht="63" x14ac:dyDescent="0.25">
      <c r="A40" s="123"/>
      <c r="B40" s="11" t="s">
        <v>96</v>
      </c>
      <c r="C40" s="10"/>
    </row>
    <row r="41" spans="1:3" ht="31.5" x14ac:dyDescent="0.25">
      <c r="A41" s="123"/>
      <c r="B41" s="11" t="s">
        <v>97</v>
      </c>
      <c r="C41" s="10"/>
    </row>
    <row r="42" spans="1:3" ht="33" customHeight="1" x14ac:dyDescent="0.25">
      <c r="A42" s="123" t="s">
        <v>26</v>
      </c>
      <c r="B42" s="11" t="s">
        <v>98</v>
      </c>
      <c r="C42" s="10"/>
    </row>
    <row r="43" spans="1:3" ht="51.75" customHeight="1" x14ac:dyDescent="0.25">
      <c r="A43" s="123"/>
      <c r="B43" s="11" t="s">
        <v>99</v>
      </c>
      <c r="C43" s="10"/>
    </row>
    <row r="44" spans="1:3" ht="51.75" customHeight="1" x14ac:dyDescent="0.25">
      <c r="A44" s="123"/>
      <c r="B44" s="11" t="s">
        <v>100</v>
      </c>
      <c r="C44" s="10"/>
    </row>
    <row r="45" spans="1:3" ht="51.75" customHeight="1" x14ac:dyDescent="0.25">
      <c r="A45" s="123"/>
      <c r="B45" s="11" t="s">
        <v>101</v>
      </c>
      <c r="C45" s="10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1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4" customWidth="1"/>
    <col min="2" max="2" width="29.7109375" style="113" customWidth="1"/>
    <col min="3" max="3" width="5" style="4" customWidth="1"/>
    <col min="4" max="7" width="9.140625" style="4"/>
    <col min="8" max="8" width="16.42578125" style="4" customWidth="1"/>
    <col min="9" max="9" width="7" style="1" customWidth="1"/>
    <col min="10" max="10" width="9.140625" style="4" hidden="1" customWidth="1"/>
    <col min="11" max="16384" width="9.140625" style="4"/>
  </cols>
  <sheetData>
    <row r="1" spans="1:18" x14ac:dyDescent="0.25">
      <c r="A1" s="125" t="str">
        <f>УПРАВЛЕНИЕ!A3</f>
        <v>Мониторинг личностных результатов обучающихся (ООО)</v>
      </c>
      <c r="B1" s="125"/>
      <c r="C1" s="125"/>
      <c r="D1" s="125"/>
      <c r="E1" s="125"/>
      <c r="F1" s="125"/>
      <c r="G1" s="125"/>
      <c r="H1" s="24"/>
      <c r="J1" s="25"/>
    </row>
    <row r="2" spans="1:18" x14ac:dyDescent="0.25">
      <c r="A2" s="1"/>
      <c r="B2" s="26"/>
      <c r="C2" s="25"/>
      <c r="D2" s="25"/>
      <c r="E2" s="25"/>
      <c r="F2" s="25"/>
      <c r="G2" s="25"/>
      <c r="H2" s="27"/>
      <c r="J2" s="25"/>
    </row>
    <row r="3" spans="1:18" x14ac:dyDescent="0.25">
      <c r="A3" s="1"/>
      <c r="B3" s="116"/>
      <c r="C3" s="1"/>
      <c r="D3" s="28"/>
      <c r="E3" s="25"/>
      <c r="F3" s="25"/>
      <c r="G3" s="25"/>
      <c r="H3" s="27"/>
      <c r="J3" s="25"/>
    </row>
    <row r="4" spans="1:18" x14ac:dyDescent="0.25">
      <c r="A4" s="1"/>
      <c r="B4" s="115" t="s">
        <v>15</v>
      </c>
      <c r="C4" s="1"/>
      <c r="D4" s="25"/>
      <c r="E4" s="25"/>
      <c r="F4" s="25"/>
      <c r="G4" s="25"/>
      <c r="H4" s="27"/>
      <c r="J4" s="25"/>
    </row>
    <row r="5" spans="1:18" x14ac:dyDescent="0.25">
      <c r="A5" s="1"/>
      <c r="B5" s="117"/>
      <c r="C5" s="25"/>
      <c r="D5" s="2"/>
      <c r="E5" s="25"/>
      <c r="F5" s="25"/>
      <c r="G5" s="25"/>
      <c r="H5" s="27"/>
      <c r="J5" s="25"/>
    </row>
    <row r="6" spans="1:18" x14ac:dyDescent="0.25">
      <c r="A6" s="1"/>
      <c r="B6" s="115" t="s">
        <v>4</v>
      </c>
      <c r="C6" s="29"/>
      <c r="D6" s="5" t="s">
        <v>5</v>
      </c>
      <c r="E6" s="25"/>
      <c r="F6" s="25"/>
      <c r="G6" s="25"/>
      <c r="H6" s="27"/>
      <c r="J6" s="25"/>
    </row>
    <row r="7" spans="1:18" x14ac:dyDescent="0.25">
      <c r="A7" s="1"/>
      <c r="B7" s="30"/>
      <c r="C7" s="31"/>
      <c r="D7" s="32"/>
      <c r="E7" s="25"/>
      <c r="F7" s="25"/>
      <c r="G7" s="25"/>
      <c r="H7" s="27"/>
      <c r="J7" s="25"/>
    </row>
    <row r="8" spans="1:18" ht="15" customHeight="1" x14ac:dyDescent="0.25">
      <c r="A8" s="33" t="s">
        <v>6</v>
      </c>
      <c r="B8" s="119" t="s">
        <v>7</v>
      </c>
      <c r="C8" s="32"/>
      <c r="D8" s="132" t="s">
        <v>54</v>
      </c>
      <c r="E8" s="132"/>
      <c r="F8" s="132"/>
      <c r="G8" s="132"/>
      <c r="H8" s="132"/>
      <c r="I8" s="132"/>
      <c r="J8" s="66"/>
    </row>
    <row r="9" spans="1:18" x14ac:dyDescent="0.25">
      <c r="A9" s="33">
        <v>1</v>
      </c>
      <c r="B9" s="3"/>
      <c r="C9" s="25"/>
      <c r="D9" s="132"/>
      <c r="E9" s="132"/>
      <c r="F9" s="132"/>
      <c r="G9" s="132"/>
      <c r="H9" s="132"/>
      <c r="I9" s="132"/>
      <c r="J9" s="66"/>
    </row>
    <row r="10" spans="1:18" x14ac:dyDescent="0.25">
      <c r="A10" s="33">
        <v>2</v>
      </c>
      <c r="B10" s="114"/>
      <c r="C10" s="25"/>
      <c r="D10" s="132"/>
      <c r="E10" s="132"/>
      <c r="F10" s="132"/>
      <c r="G10" s="132"/>
      <c r="H10" s="132"/>
      <c r="I10" s="132"/>
      <c r="J10" s="66"/>
    </row>
    <row r="11" spans="1:18" x14ac:dyDescent="0.25">
      <c r="A11" s="33">
        <v>3</v>
      </c>
      <c r="B11" s="3"/>
      <c r="C11" s="25"/>
      <c r="D11" s="132"/>
      <c r="E11" s="132"/>
      <c r="F11" s="132"/>
      <c r="G11" s="132"/>
      <c r="H11" s="132"/>
      <c r="I11" s="132"/>
      <c r="J11" s="66"/>
    </row>
    <row r="12" spans="1:18" ht="15" customHeight="1" x14ac:dyDescent="0.25">
      <c r="A12" s="33">
        <v>4</v>
      </c>
      <c r="B12" s="3"/>
      <c r="C12" s="25"/>
      <c r="D12" s="132"/>
      <c r="E12" s="132"/>
      <c r="F12" s="132"/>
      <c r="G12" s="132"/>
      <c r="H12" s="132"/>
      <c r="I12" s="132"/>
      <c r="J12" s="66"/>
      <c r="R12" s="34"/>
    </row>
    <row r="13" spans="1:18" x14ac:dyDescent="0.25">
      <c r="A13" s="33">
        <v>5</v>
      </c>
      <c r="B13" s="3"/>
      <c r="C13" s="25"/>
      <c r="D13" s="132"/>
      <c r="E13" s="132"/>
      <c r="F13" s="132"/>
      <c r="G13" s="132"/>
      <c r="H13" s="132"/>
      <c r="I13" s="132"/>
      <c r="J13" s="66"/>
      <c r="R13" s="34"/>
    </row>
    <row r="14" spans="1:18" x14ac:dyDescent="0.25">
      <c r="A14" s="35"/>
      <c r="B14" s="36"/>
      <c r="C14" s="35"/>
      <c r="D14" s="130" t="s">
        <v>49</v>
      </c>
      <c r="E14" s="130"/>
      <c r="F14" s="130"/>
      <c r="G14" s="130"/>
      <c r="H14" s="130"/>
      <c r="I14" s="131">
        <v>5</v>
      </c>
    </row>
    <row r="15" spans="1:18" x14ac:dyDescent="0.25">
      <c r="A15" s="35"/>
      <c r="B15" s="36"/>
      <c r="C15" s="35"/>
      <c r="D15" s="130"/>
      <c r="E15" s="130"/>
      <c r="F15" s="130"/>
      <c r="G15" s="130"/>
      <c r="H15" s="130"/>
      <c r="I15" s="131"/>
    </row>
    <row r="16" spans="1:18" x14ac:dyDescent="0.25">
      <c r="D16" s="130" t="s">
        <v>50</v>
      </c>
      <c r="E16" s="130"/>
      <c r="F16" s="130"/>
      <c r="G16" s="130"/>
      <c r="H16" s="130"/>
      <c r="I16" s="131">
        <v>4</v>
      </c>
    </row>
    <row r="17" spans="4:9" x14ac:dyDescent="0.25">
      <c r="D17" s="130"/>
      <c r="E17" s="130"/>
      <c r="F17" s="130"/>
      <c r="G17" s="130"/>
      <c r="H17" s="130"/>
      <c r="I17" s="131"/>
    </row>
    <row r="18" spans="4:9" x14ac:dyDescent="0.25">
      <c r="D18" s="133" t="s">
        <v>8</v>
      </c>
      <c r="E18" s="134"/>
      <c r="F18" s="134"/>
      <c r="G18" s="134"/>
      <c r="H18" s="135"/>
      <c r="I18" s="85">
        <v>3</v>
      </c>
    </row>
    <row r="19" spans="4:9" x14ac:dyDescent="0.25">
      <c r="D19" s="86" t="s">
        <v>9</v>
      </c>
      <c r="E19" s="86"/>
      <c r="F19" s="86"/>
      <c r="G19" s="86"/>
      <c r="H19" s="87"/>
      <c r="I19" s="85">
        <v>2</v>
      </c>
    </row>
    <row r="20" spans="4:9" x14ac:dyDescent="0.25">
      <c r="D20" s="88" t="s">
        <v>10</v>
      </c>
      <c r="I20" s="85">
        <v>1</v>
      </c>
    </row>
    <row r="21" spans="4:9" x14ac:dyDescent="0.25">
      <c r="D21" s="129" t="s">
        <v>11</v>
      </c>
      <c r="E21" s="129"/>
      <c r="F21" s="129"/>
      <c r="G21" s="129"/>
      <c r="H21" s="129"/>
      <c r="I21" s="85">
        <v>0</v>
      </c>
    </row>
  </sheetData>
  <sheetProtection sheet="1" selectLockedCells="1"/>
  <mergeCells count="8">
    <mergeCell ref="D21:H21"/>
    <mergeCell ref="A1:G1"/>
    <mergeCell ref="D14:H15"/>
    <mergeCell ref="D16:H17"/>
    <mergeCell ref="I14:I15"/>
    <mergeCell ref="I16:I17"/>
    <mergeCell ref="D8:I13"/>
    <mergeCell ref="D18:H18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1">
        <f>СТАРТ!B9</f>
        <v>0</v>
      </c>
      <c r="C3" s="56">
        <f>СТАРТ!D5</f>
        <v>0</v>
      </c>
      <c r="D3" s="70"/>
      <c r="E3" s="147" t="s">
        <v>64</v>
      </c>
      <c r="F3" s="147"/>
      <c r="G3" s="147"/>
      <c r="H3" s="147"/>
      <c r="I3" s="147"/>
      <c r="J3" s="147"/>
      <c r="K3" s="147"/>
      <c r="L3" s="147"/>
      <c r="M3" s="147"/>
    </row>
    <row r="4" spans="1:25" ht="15.75" x14ac:dyDescent="0.25">
      <c r="A4" s="94" t="s">
        <v>4</v>
      </c>
      <c r="B4" s="91"/>
      <c r="C4" s="94" t="s">
        <v>5</v>
      </c>
      <c r="D4" s="50"/>
      <c r="E4" s="50"/>
      <c r="F4" s="148">
        <f>B3</f>
        <v>0</v>
      </c>
      <c r="G4" s="148"/>
      <c r="H4" s="148"/>
      <c r="I4" s="148"/>
      <c r="J4" s="148"/>
      <c r="K4" s="148"/>
      <c r="L4" s="148"/>
      <c r="M4" s="148"/>
    </row>
    <row r="5" spans="1:25" ht="21" customHeight="1" x14ac:dyDescent="0.25">
      <c r="D5" s="50"/>
      <c r="E5" s="50"/>
      <c r="F5" s="50"/>
      <c r="G5" s="52"/>
      <c r="H5" s="146" t="s">
        <v>19</v>
      </c>
      <c r="I5" s="146"/>
      <c r="J5" s="53">
        <f>СТАРТ!D5</f>
        <v>0</v>
      </c>
      <c r="K5" s="50" t="s">
        <v>14</v>
      </c>
      <c r="L5" s="50"/>
      <c r="M5" s="51"/>
    </row>
    <row r="6" spans="1:25" ht="48.75" customHeight="1" x14ac:dyDescent="0.25">
      <c r="A6" s="77" t="s">
        <v>21</v>
      </c>
      <c r="B6" s="77" t="s">
        <v>12</v>
      </c>
      <c r="C6" s="77" t="s">
        <v>3</v>
      </c>
      <c r="D6" s="69"/>
      <c r="E6" s="69"/>
      <c r="F6" s="152">
        <f>СТАРТ!B3</f>
        <v>0</v>
      </c>
      <c r="G6" s="152"/>
      <c r="I6" s="47"/>
      <c r="J6" s="48"/>
      <c r="L6" s="155">
        <f>A3</f>
        <v>0</v>
      </c>
      <c r="M6" s="155"/>
    </row>
    <row r="7" spans="1:25" ht="45" x14ac:dyDescent="0.25">
      <c r="A7" s="142" t="str">
        <f>УПРАВЛЕНИЕ!A6</f>
        <v>Гражданское воспитание</v>
      </c>
      <c r="B7" s="43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5"/>
      <c r="D7" s="67"/>
      <c r="E7" s="67"/>
      <c r="F7" s="153" t="s">
        <v>15</v>
      </c>
      <c r="G7" s="153"/>
      <c r="H7" s="29"/>
      <c r="I7" s="44"/>
      <c r="J7" s="45"/>
      <c r="L7" s="153" t="s">
        <v>4</v>
      </c>
      <c r="M7" s="153"/>
      <c r="O7" s="154" t="s">
        <v>13</v>
      </c>
      <c r="P7" s="154"/>
      <c r="Q7" s="154"/>
      <c r="R7" s="154"/>
      <c r="S7" s="154"/>
      <c r="T7" s="89"/>
    </row>
    <row r="8" spans="1:25" ht="60" x14ac:dyDescent="0.25">
      <c r="A8" s="143"/>
      <c r="B8" s="43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5"/>
      <c r="D8" s="68"/>
      <c r="E8" s="68"/>
      <c r="F8" s="68"/>
      <c r="O8" s="150" t="s">
        <v>51</v>
      </c>
      <c r="P8" s="150"/>
      <c r="Q8" s="150"/>
      <c r="R8" s="150"/>
      <c r="S8" s="151" t="s">
        <v>52</v>
      </c>
      <c r="T8" s="136"/>
    </row>
    <row r="9" spans="1:25" ht="15.75" x14ac:dyDescent="0.25">
      <c r="A9" s="143"/>
      <c r="B9" s="43" t="str">
        <f>УПРАВЛЕНИЕ!B8</f>
        <v xml:space="preserve">Проявляет уважение к государственным символам России, праздникам. </v>
      </c>
      <c r="C9" s="75"/>
      <c r="D9" s="68"/>
      <c r="E9" s="68"/>
      <c r="F9" s="68"/>
      <c r="O9" s="150"/>
      <c r="P9" s="150"/>
      <c r="Q9" s="150"/>
      <c r="R9" s="150"/>
      <c r="S9" s="151"/>
      <c r="T9" s="136"/>
      <c r="Y9" s="49"/>
    </row>
    <row r="10" spans="1:25" ht="45" x14ac:dyDescent="0.25">
      <c r="A10" s="143"/>
      <c r="B10" s="43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5"/>
      <c r="D10" s="68"/>
      <c r="E10" s="68"/>
      <c r="F10" s="68"/>
      <c r="H10" s="44"/>
      <c r="I10" s="44"/>
      <c r="J10" s="45"/>
      <c r="O10" s="150"/>
      <c r="P10" s="150"/>
      <c r="Q10" s="150"/>
      <c r="R10" s="150"/>
      <c r="S10" s="151"/>
      <c r="T10" s="93"/>
    </row>
    <row r="11" spans="1:25" ht="30" x14ac:dyDescent="0.25">
      <c r="A11" s="143"/>
      <c r="B11" s="43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5"/>
      <c r="D11" s="39"/>
      <c r="E11" s="39"/>
      <c r="F11" s="39"/>
      <c r="H11" s="37"/>
      <c r="I11" s="37"/>
      <c r="J11" s="38"/>
      <c r="O11" s="150"/>
      <c r="P11" s="150"/>
      <c r="Q11" s="150"/>
      <c r="R11" s="150"/>
      <c r="S11" s="151"/>
      <c r="T11" s="93"/>
    </row>
    <row r="12" spans="1:25" ht="45" x14ac:dyDescent="0.25">
      <c r="A12" s="143"/>
      <c r="B12" s="43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5"/>
      <c r="D12" s="39"/>
      <c r="E12" s="39"/>
      <c r="F12" s="39"/>
      <c r="G12" s="37"/>
      <c r="H12" s="37"/>
      <c r="I12" s="37"/>
      <c r="J12" s="38"/>
      <c r="O12" s="90"/>
      <c r="P12" s="90"/>
      <c r="Q12" s="90"/>
      <c r="R12" s="90"/>
      <c r="S12" s="90"/>
      <c r="T12" s="92"/>
    </row>
    <row r="13" spans="1:25" ht="18" customHeight="1" x14ac:dyDescent="0.25">
      <c r="A13" s="140" t="s">
        <v>27</v>
      </c>
      <c r="B13" s="141"/>
      <c r="C13" s="76" t="e">
        <f>AVERAGE(C7:C12)</f>
        <v>#DIV/0!</v>
      </c>
      <c r="D13" s="39"/>
      <c r="E13" s="39"/>
      <c r="F13" s="39"/>
      <c r="G13" s="37"/>
      <c r="H13" s="37"/>
      <c r="I13" s="37"/>
      <c r="J13" s="38"/>
      <c r="O13" s="44"/>
      <c r="P13" s="44"/>
      <c r="Q13" s="44" t="s">
        <v>17</v>
      </c>
      <c r="R13" s="44"/>
      <c r="S13" s="44"/>
    </row>
    <row r="14" spans="1:25" ht="30" x14ac:dyDescent="0.25">
      <c r="A14" s="142" t="str">
        <f>УПРАВЛЕНИЕ!A12</f>
        <v>Патриотическое воспитание</v>
      </c>
      <c r="B14" s="43" t="str">
        <f>УПРАВЛЕНИЕ!B12</f>
        <v>Сознаёт свою национальную, этническую принадлежность, любит свой народ, его традиции, культуру.</v>
      </c>
      <c r="C14" s="75"/>
      <c r="D14" s="39"/>
      <c r="E14" s="39"/>
      <c r="F14" s="39"/>
      <c r="G14" s="39"/>
      <c r="H14" s="39"/>
      <c r="O14" s="44"/>
      <c r="P14" s="44"/>
      <c r="Q14" s="44"/>
      <c r="R14" s="44"/>
      <c r="S14" s="44"/>
    </row>
    <row r="15" spans="1:25" ht="45" x14ac:dyDescent="0.25">
      <c r="A15" s="143"/>
      <c r="B15" s="43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5"/>
      <c r="D15" s="39"/>
      <c r="E15" s="39"/>
      <c r="F15" s="39"/>
      <c r="G15" s="39"/>
      <c r="H15" s="65" t="s">
        <v>43</v>
      </c>
      <c r="I15" s="40"/>
      <c r="K15" s="46" t="e">
        <f>B65</f>
        <v>#DIV/0!</v>
      </c>
      <c r="L15" s="46"/>
      <c r="O15" s="44"/>
      <c r="P15" s="44"/>
      <c r="Q15" s="44"/>
      <c r="R15" s="44"/>
      <c r="S15" s="44"/>
    </row>
    <row r="16" spans="1:25" ht="30" x14ac:dyDescent="0.25">
      <c r="A16" s="143"/>
      <c r="B16" s="43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5"/>
      <c r="D16" s="39"/>
      <c r="E16" s="39"/>
      <c r="F16" s="39"/>
      <c r="G16" s="39"/>
      <c r="H16" s="39"/>
      <c r="I16" s="65"/>
      <c r="J16" s="40"/>
      <c r="L16" s="46"/>
      <c r="O16" s="44"/>
      <c r="P16" s="44"/>
      <c r="Q16" s="44"/>
      <c r="R16" s="44"/>
      <c r="S16" s="44"/>
    </row>
    <row r="17" spans="1:13" ht="45" customHeight="1" x14ac:dyDescent="0.25">
      <c r="A17" s="143"/>
      <c r="B17" s="43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5"/>
      <c r="D17" s="69"/>
      <c r="E17" s="69"/>
      <c r="G17" s="149" t="s">
        <v>47</v>
      </c>
      <c r="H17" s="149"/>
      <c r="I17" s="149"/>
      <c r="J17" s="149"/>
      <c r="K17" s="149"/>
      <c r="L17" s="149"/>
      <c r="M17" s="149"/>
    </row>
    <row r="18" spans="1:13" x14ac:dyDescent="0.25">
      <c r="A18" s="144"/>
      <c r="B18" s="43" t="str">
        <f>УПРАВЛЕНИЕ!B16</f>
        <v>Принимает участие в мероприятиях патриотической направленности.</v>
      </c>
      <c r="C18" s="75"/>
      <c r="D18" s="69"/>
      <c r="E18" s="69"/>
      <c r="G18" s="149"/>
      <c r="H18" s="149"/>
      <c r="I18" s="149"/>
      <c r="J18" s="149"/>
      <c r="K18" s="149"/>
      <c r="L18" s="149"/>
      <c r="M18" s="149"/>
    </row>
    <row r="19" spans="1:13" ht="18" customHeight="1" x14ac:dyDescent="0.25">
      <c r="A19" s="140" t="s">
        <v>29</v>
      </c>
      <c r="B19" s="141"/>
      <c r="C19" s="76" t="e">
        <f>AVERAGE(C14:C18)</f>
        <v>#DIV/0!</v>
      </c>
      <c r="D19" s="69"/>
      <c r="E19" s="69"/>
      <c r="G19" s="149"/>
      <c r="H19" s="149"/>
      <c r="I19" s="149"/>
      <c r="J19" s="149"/>
      <c r="K19" s="149"/>
      <c r="L19" s="149"/>
      <c r="M19" s="149"/>
    </row>
    <row r="20" spans="1:13" ht="45" x14ac:dyDescent="0.25">
      <c r="A20" s="142" t="str">
        <f>УПРАВЛЕНИЕ!A17</f>
        <v>Духовно-нравственное воспитание</v>
      </c>
      <c r="B20" s="43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5"/>
      <c r="D20" s="69"/>
      <c r="E20" s="69"/>
      <c r="G20" s="149"/>
      <c r="H20" s="149"/>
      <c r="I20" s="149"/>
      <c r="J20" s="149"/>
      <c r="K20" s="149"/>
      <c r="L20" s="149"/>
      <c r="M20" s="149"/>
    </row>
    <row r="21" spans="1:13" ht="45.75" customHeight="1" x14ac:dyDescent="0.25">
      <c r="A21" s="143"/>
      <c r="B21" s="43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5"/>
      <c r="D21" s="69"/>
      <c r="E21" s="69"/>
      <c r="G21" s="111"/>
      <c r="H21" s="111"/>
      <c r="I21" s="111"/>
      <c r="J21" s="111"/>
      <c r="K21" s="111"/>
      <c r="L21" s="111"/>
      <c r="M21" s="111"/>
    </row>
    <row r="22" spans="1:13" ht="45" x14ac:dyDescent="0.25">
      <c r="A22" s="143"/>
      <c r="B22" s="43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5"/>
      <c r="D22" s="69"/>
      <c r="E22" s="69"/>
      <c r="G22" s="111"/>
      <c r="H22" s="111"/>
      <c r="I22" s="111"/>
      <c r="J22" s="111"/>
      <c r="K22" s="111"/>
      <c r="L22" s="111"/>
      <c r="M22" s="111"/>
    </row>
    <row r="23" spans="1:13" ht="60" x14ac:dyDescent="0.25">
      <c r="A23" s="143"/>
      <c r="B23" s="43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5"/>
      <c r="D23" s="69"/>
      <c r="E23" s="69"/>
      <c r="G23" s="111"/>
      <c r="H23" s="111"/>
      <c r="I23" s="111"/>
      <c r="J23" s="111"/>
      <c r="K23" s="111"/>
      <c r="L23" s="111"/>
      <c r="M23" s="111"/>
    </row>
    <row r="24" spans="1:13" ht="45" x14ac:dyDescent="0.25">
      <c r="A24" s="143"/>
      <c r="B24" s="43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5"/>
      <c r="D24" s="69"/>
      <c r="E24" s="69"/>
      <c r="F24" s="69"/>
    </row>
    <row r="25" spans="1:13" ht="45" x14ac:dyDescent="0.25">
      <c r="A25" s="144"/>
      <c r="B25" s="43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5"/>
      <c r="D25" s="69"/>
      <c r="E25" s="69"/>
      <c r="F25" s="69"/>
    </row>
    <row r="26" spans="1:13" ht="18" customHeight="1" x14ac:dyDescent="0.25">
      <c r="A26" s="138" t="s">
        <v>30</v>
      </c>
      <c r="B26" s="139"/>
      <c r="C26" s="76" t="e">
        <f>AVERAGE(C20:C25)</f>
        <v>#DIV/0!</v>
      </c>
      <c r="D26" s="69"/>
      <c r="E26" s="69"/>
      <c r="F26" s="69"/>
    </row>
    <row r="27" spans="1:13" ht="30" x14ac:dyDescent="0.25">
      <c r="A27" s="137" t="str">
        <f>УПРАВЛЕНИЕ!A23</f>
        <v>Эстетическое воспитание</v>
      </c>
      <c r="B27" s="72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5"/>
      <c r="D27" s="69"/>
      <c r="E27" s="69"/>
      <c r="F27" s="69"/>
      <c r="G27" s="64"/>
      <c r="H27" s="64"/>
      <c r="I27" s="64"/>
      <c r="J27" s="64"/>
      <c r="K27" s="64"/>
      <c r="L27" s="64"/>
    </row>
    <row r="28" spans="1:13" ht="45" x14ac:dyDescent="0.25">
      <c r="A28" s="137"/>
      <c r="B28" s="43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5"/>
      <c r="D28" s="69"/>
      <c r="E28" s="69"/>
      <c r="F28" s="69"/>
      <c r="G28" s="64"/>
      <c r="H28" s="64"/>
      <c r="I28" s="64"/>
      <c r="J28" s="64"/>
      <c r="K28" s="64"/>
      <c r="L28" s="64"/>
      <c r="M28" s="54"/>
    </row>
    <row r="29" spans="1:13" ht="45" x14ac:dyDescent="0.25">
      <c r="A29" s="137"/>
      <c r="B29" s="43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5"/>
      <c r="D29" s="69"/>
      <c r="E29" s="69"/>
      <c r="F29" s="69"/>
      <c r="G29" s="64"/>
      <c r="H29" s="64"/>
      <c r="I29" s="64"/>
      <c r="J29" s="64"/>
      <c r="K29" s="64"/>
      <c r="L29" s="64"/>
      <c r="M29" s="54"/>
    </row>
    <row r="30" spans="1:13" ht="30" x14ac:dyDescent="0.25">
      <c r="A30" s="137"/>
      <c r="B30" s="43" t="str">
        <f>УПРАВЛЕНИЕ!B26</f>
        <v>Ориентирован на самовыражение в разных видах искусства, в художественном творчестве.</v>
      </c>
      <c r="C30" s="75"/>
      <c r="D30" s="69"/>
      <c r="E30" s="69"/>
      <c r="F30" s="69"/>
      <c r="K30" s="54"/>
      <c r="L30" s="54"/>
      <c r="M30" s="54"/>
    </row>
    <row r="31" spans="1:13" ht="18" customHeight="1" x14ac:dyDescent="0.25">
      <c r="A31" s="138" t="s">
        <v>31</v>
      </c>
      <c r="B31" s="139"/>
      <c r="C31" s="76" t="e">
        <f>AVERAGE(C27:C30)</f>
        <v>#DIV/0!</v>
      </c>
      <c r="D31" s="69"/>
      <c r="E31" s="69"/>
      <c r="F31" s="69"/>
      <c r="K31" s="54"/>
      <c r="L31" s="54"/>
      <c r="M31" s="54"/>
    </row>
    <row r="32" spans="1:13" ht="45" x14ac:dyDescent="0.25">
      <c r="A32" s="13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3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5"/>
      <c r="D32" s="69"/>
      <c r="E32" s="69"/>
      <c r="F32" s="69"/>
      <c r="G32" s="55"/>
      <c r="H32" s="55"/>
      <c r="I32" s="55"/>
      <c r="J32" s="55"/>
      <c r="K32" s="54"/>
      <c r="L32" s="54"/>
      <c r="M32" s="54"/>
    </row>
    <row r="33" spans="1:13" ht="45" x14ac:dyDescent="0.25">
      <c r="A33" s="137"/>
      <c r="B33" s="43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5"/>
      <c r="D33" s="69"/>
      <c r="E33" s="69"/>
      <c r="F33" s="69"/>
      <c r="G33" s="55"/>
      <c r="H33" s="55"/>
      <c r="I33" s="55"/>
      <c r="J33" s="55"/>
      <c r="K33" s="54"/>
      <c r="L33" s="54"/>
      <c r="M33" s="54"/>
    </row>
    <row r="34" spans="1:13" ht="45" x14ac:dyDescent="0.25">
      <c r="A34" s="137"/>
      <c r="B34" s="43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5"/>
      <c r="D34" s="69"/>
      <c r="E34" s="69"/>
      <c r="F34" s="69"/>
    </row>
    <row r="35" spans="1:13" ht="30" x14ac:dyDescent="0.25">
      <c r="A35" s="137"/>
      <c r="B35" s="43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5"/>
      <c r="D35" s="69"/>
      <c r="E35" s="69"/>
      <c r="F35" s="69"/>
    </row>
    <row r="36" spans="1:13" ht="30" x14ac:dyDescent="0.25">
      <c r="A36" s="137"/>
      <c r="B36" s="43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5"/>
      <c r="D36" s="69"/>
      <c r="E36" s="69"/>
      <c r="F36" s="69"/>
    </row>
    <row r="37" spans="1:13" ht="18" customHeight="1" x14ac:dyDescent="0.25">
      <c r="A37" s="138" t="s">
        <v>32</v>
      </c>
      <c r="B37" s="139"/>
      <c r="C37" s="76" t="e">
        <f>AVERAGE(C32:C36)</f>
        <v>#DIV/0!</v>
      </c>
      <c r="D37" s="69"/>
      <c r="E37" s="69"/>
      <c r="F37" s="69"/>
    </row>
    <row r="38" spans="1:13" x14ac:dyDescent="0.25">
      <c r="A38" s="137" t="str">
        <f>УПРАВЛЕНИЕ!A32</f>
        <v>Трудовое воспитание</v>
      </c>
      <c r="B38" s="43" t="str">
        <f>УПРАВЛЕНИЕ!B32</f>
        <v>Уважает труд, результаты своего труда, труда других людей.</v>
      </c>
      <c r="C38" s="75"/>
      <c r="D38" s="69"/>
      <c r="E38" s="69"/>
      <c r="F38" s="69"/>
    </row>
    <row r="39" spans="1:13" ht="30" x14ac:dyDescent="0.25">
      <c r="A39" s="137"/>
      <c r="B39" s="43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5"/>
      <c r="D39" s="69"/>
      <c r="E39" s="69"/>
      <c r="F39" s="69"/>
    </row>
    <row r="40" spans="1:13" ht="45" x14ac:dyDescent="0.25">
      <c r="A40" s="137"/>
      <c r="B40" s="43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5"/>
      <c r="D40" s="69"/>
      <c r="E40" s="69"/>
      <c r="F40" s="69"/>
    </row>
    <row r="41" spans="1:13" ht="60" x14ac:dyDescent="0.25">
      <c r="A41" s="137"/>
      <c r="B41" s="43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5"/>
      <c r="D41" s="69"/>
      <c r="E41" s="69"/>
      <c r="F41" s="69"/>
    </row>
    <row r="42" spans="1:13" ht="45" x14ac:dyDescent="0.25">
      <c r="A42" s="137"/>
      <c r="B42" s="43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5"/>
      <c r="D42" s="69"/>
      <c r="E42" s="69"/>
      <c r="F42" s="69"/>
    </row>
    <row r="43" spans="1:13" ht="17.25" customHeight="1" x14ac:dyDescent="0.25">
      <c r="A43" s="138" t="s">
        <v>34</v>
      </c>
      <c r="B43" s="139"/>
      <c r="C43" s="76" t="e">
        <f>AVERAGE(C38:C42)</f>
        <v>#DIV/0!</v>
      </c>
      <c r="D43" s="69"/>
      <c r="E43" s="69"/>
      <c r="F43" s="69"/>
    </row>
    <row r="44" spans="1:13" ht="30" x14ac:dyDescent="0.25">
      <c r="A44" s="137" t="str">
        <f>УПРАВЛЕНИЕ!A37</f>
        <v>Экологическое воспитание</v>
      </c>
      <c r="B44" s="43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5"/>
      <c r="D44" s="69"/>
      <c r="E44" s="69"/>
      <c r="F44" s="69"/>
    </row>
    <row r="45" spans="1:13" x14ac:dyDescent="0.25">
      <c r="A45" s="137"/>
      <c r="B45" s="43" t="str">
        <f>УПРАВЛЕНИЕ!B38</f>
        <v>Выражает активное неприятие действий, приносящих вред природе.</v>
      </c>
      <c r="C45" s="75"/>
      <c r="D45" s="69"/>
      <c r="E45" s="69"/>
      <c r="F45" s="69"/>
    </row>
    <row r="46" spans="1:13" ht="30" x14ac:dyDescent="0.25">
      <c r="A46" s="137"/>
      <c r="B46" s="43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5"/>
      <c r="D46" s="69"/>
      <c r="E46" s="69"/>
      <c r="F46" s="69"/>
    </row>
    <row r="47" spans="1:13" ht="45" x14ac:dyDescent="0.25">
      <c r="A47" s="137"/>
      <c r="B47" s="43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5"/>
      <c r="D47" s="69"/>
      <c r="E47" s="69"/>
      <c r="F47" s="69"/>
    </row>
    <row r="48" spans="1:13" ht="30" x14ac:dyDescent="0.25">
      <c r="A48" s="137"/>
      <c r="B48" s="43" t="str">
        <f>УПРАВЛЕНИЕ!B41</f>
        <v>Участвует в   практической   деятельности   экологической, природоохранной направленности.</v>
      </c>
      <c r="C48" s="75"/>
      <c r="D48" s="69"/>
      <c r="E48" s="69"/>
      <c r="F48" s="69"/>
    </row>
    <row r="49" spans="1:6" ht="18" customHeight="1" x14ac:dyDescent="0.25">
      <c r="A49" s="138" t="s">
        <v>44</v>
      </c>
      <c r="B49" s="139"/>
      <c r="C49" s="76" t="e">
        <f>AVERAGE(C44:C48)</f>
        <v>#DIV/0!</v>
      </c>
      <c r="D49" s="69"/>
      <c r="E49" s="69"/>
      <c r="F49" s="69"/>
    </row>
    <row r="50" spans="1:6" ht="30" x14ac:dyDescent="0.25">
      <c r="A50" s="137" t="str">
        <f>УПРАВЛЕНИЕ!A42</f>
        <v>Ценность научного познания</v>
      </c>
      <c r="B50" s="43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5"/>
      <c r="D50" s="69"/>
      <c r="E50" s="69"/>
      <c r="F50" s="69"/>
    </row>
    <row r="51" spans="1:6" ht="45" x14ac:dyDescent="0.25">
      <c r="A51" s="137"/>
      <c r="B51" s="43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5"/>
      <c r="D51" s="69"/>
      <c r="E51" s="69"/>
      <c r="F51" s="69"/>
    </row>
    <row r="52" spans="1:6" ht="45" x14ac:dyDescent="0.25">
      <c r="A52" s="137"/>
      <c r="B52" s="43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5"/>
      <c r="D52" s="69"/>
      <c r="E52" s="69"/>
      <c r="F52" s="69"/>
    </row>
    <row r="53" spans="1:6" ht="45" x14ac:dyDescent="0.25">
      <c r="A53" s="137"/>
      <c r="B53" s="43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5"/>
      <c r="D53" s="69"/>
      <c r="E53" s="69"/>
      <c r="F53" s="69"/>
    </row>
    <row r="54" spans="1:6" ht="18" customHeight="1" x14ac:dyDescent="0.25">
      <c r="A54" s="138" t="s">
        <v>35</v>
      </c>
      <c r="B54" s="139"/>
      <c r="C54" s="76" t="e">
        <f>AVERAGE(C50:C53)</f>
        <v>#DIV/0!</v>
      </c>
      <c r="D54" s="69"/>
      <c r="E54" s="69"/>
      <c r="F54" s="69"/>
    </row>
    <row r="57" spans="1:6" hidden="1" x14ac:dyDescent="0.25">
      <c r="A57" s="42" t="s">
        <v>38</v>
      </c>
      <c r="B57" s="41" t="e">
        <f>C13</f>
        <v>#DIV/0!</v>
      </c>
    </row>
    <row r="58" spans="1:6" hidden="1" x14ac:dyDescent="0.25">
      <c r="A58" s="42" t="s">
        <v>39</v>
      </c>
      <c r="B58" s="41" t="e">
        <f>C19</f>
        <v>#DIV/0!</v>
      </c>
    </row>
    <row r="59" spans="1:6" ht="30" hidden="1" x14ac:dyDescent="0.25">
      <c r="A59" s="42" t="s">
        <v>36</v>
      </c>
      <c r="B59" s="41" t="e">
        <f>C26</f>
        <v>#DIV/0!</v>
      </c>
    </row>
    <row r="60" spans="1:6" hidden="1" x14ac:dyDescent="0.25">
      <c r="A60" s="63" t="s">
        <v>37</v>
      </c>
      <c r="B60" s="41" t="e">
        <f>C31</f>
        <v>#DIV/0!</v>
      </c>
    </row>
    <row r="61" spans="1:6" hidden="1" x14ac:dyDescent="0.25">
      <c r="A61" s="42" t="s">
        <v>40</v>
      </c>
      <c r="B61" s="41" t="e">
        <f>C37</f>
        <v>#DIV/0!</v>
      </c>
    </row>
    <row r="62" spans="1:6" hidden="1" x14ac:dyDescent="0.25">
      <c r="A62" s="42" t="s">
        <v>41</v>
      </c>
      <c r="B62" s="41" t="e">
        <f>C43</f>
        <v>#DIV/0!</v>
      </c>
    </row>
    <row r="63" spans="1:6" hidden="1" x14ac:dyDescent="0.25">
      <c r="A63" s="22" t="s">
        <v>42</v>
      </c>
      <c r="B63" s="41" t="e">
        <f>C49</f>
        <v>#DIV/0!</v>
      </c>
    </row>
    <row r="64" spans="1:6" ht="30" hidden="1" x14ac:dyDescent="0.25">
      <c r="A64" s="42" t="s">
        <v>26</v>
      </c>
      <c r="B64" s="41" t="e">
        <f>C54</f>
        <v>#DIV/0!</v>
      </c>
    </row>
    <row r="65" spans="1:2" hidden="1" x14ac:dyDescent="0.25">
      <c r="A65" s="78" t="s">
        <v>16</v>
      </c>
      <c r="B65" s="79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2" t="s">
        <v>0</v>
      </c>
    </row>
    <row r="71" spans="1:2" ht="75" hidden="1" x14ac:dyDescent="0.25">
      <c r="A71" s="42" t="s">
        <v>1</v>
      </c>
    </row>
    <row r="72" spans="1:2" ht="75" hidden="1" x14ac:dyDescent="0.25">
      <c r="A72" s="42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G17:M20"/>
    <mergeCell ref="O8:R11"/>
    <mergeCell ref="S8:S11"/>
    <mergeCell ref="F6:G6"/>
    <mergeCell ref="F7:G7"/>
    <mergeCell ref="O7:S7"/>
    <mergeCell ref="L6:M6"/>
    <mergeCell ref="L7:M7"/>
    <mergeCell ref="A1:C1"/>
    <mergeCell ref="A7:A12"/>
    <mergeCell ref="H5:I5"/>
    <mergeCell ref="E3:M3"/>
    <mergeCell ref="F4:M4"/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1">
        <f>СТАРТ!B10</f>
        <v>0</v>
      </c>
      <c r="C3" s="56">
        <f>СТАРТ!D5</f>
        <v>0</v>
      </c>
      <c r="D3" s="70"/>
      <c r="E3" s="147" t="s">
        <v>64</v>
      </c>
      <c r="F3" s="147"/>
      <c r="G3" s="147"/>
      <c r="H3" s="147"/>
      <c r="I3" s="147"/>
      <c r="J3" s="147"/>
      <c r="K3" s="147"/>
      <c r="L3" s="147"/>
      <c r="M3" s="147"/>
    </row>
    <row r="4" spans="1:25" ht="15.75" x14ac:dyDescent="0.25">
      <c r="A4" s="110" t="s">
        <v>4</v>
      </c>
      <c r="B4" s="107"/>
      <c r="C4" s="110" t="s">
        <v>5</v>
      </c>
      <c r="D4" s="50"/>
      <c r="E4" s="50"/>
      <c r="F4" s="148">
        <f>B3</f>
        <v>0</v>
      </c>
      <c r="G4" s="148"/>
      <c r="H4" s="148"/>
      <c r="I4" s="148"/>
      <c r="J4" s="148"/>
      <c r="K4" s="148"/>
      <c r="L4" s="148"/>
      <c r="M4" s="148"/>
    </row>
    <row r="5" spans="1:25" ht="21" customHeight="1" x14ac:dyDescent="0.25">
      <c r="D5" s="50"/>
      <c r="E5" s="50"/>
      <c r="F5" s="50"/>
      <c r="G5" s="52"/>
      <c r="H5" s="146" t="s">
        <v>19</v>
      </c>
      <c r="I5" s="146"/>
      <c r="J5" s="53">
        <f>СТАРТ!D5</f>
        <v>0</v>
      </c>
      <c r="K5" s="50" t="s">
        <v>14</v>
      </c>
      <c r="L5" s="50"/>
      <c r="M5" s="51"/>
    </row>
    <row r="6" spans="1:25" ht="48.75" customHeight="1" x14ac:dyDescent="0.25">
      <c r="A6" s="77" t="s">
        <v>21</v>
      </c>
      <c r="B6" s="77" t="s">
        <v>12</v>
      </c>
      <c r="C6" s="77" t="s">
        <v>3</v>
      </c>
      <c r="D6" s="69"/>
      <c r="E6" s="69"/>
      <c r="F6" s="152">
        <f>СТАРТ!B3</f>
        <v>0</v>
      </c>
      <c r="G6" s="152"/>
      <c r="I6" s="47"/>
      <c r="J6" s="48"/>
      <c r="L6" s="155">
        <f>A3</f>
        <v>0</v>
      </c>
      <c r="M6" s="155"/>
    </row>
    <row r="7" spans="1:25" ht="45" x14ac:dyDescent="0.25">
      <c r="A7" s="142" t="str">
        <f>УПРАВЛЕНИЕ!A6</f>
        <v>Гражданское воспитание</v>
      </c>
      <c r="B7" s="43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5"/>
      <c r="D7" s="67"/>
      <c r="E7" s="67"/>
      <c r="F7" s="153" t="s">
        <v>15</v>
      </c>
      <c r="G7" s="153"/>
      <c r="H7" s="29"/>
      <c r="I7" s="44"/>
      <c r="J7" s="45"/>
      <c r="L7" s="153" t="s">
        <v>4</v>
      </c>
      <c r="M7" s="153"/>
      <c r="O7" s="154" t="s">
        <v>13</v>
      </c>
      <c r="P7" s="154"/>
      <c r="Q7" s="154"/>
      <c r="R7" s="154"/>
      <c r="S7" s="154"/>
      <c r="T7" s="89"/>
    </row>
    <row r="8" spans="1:25" ht="60" x14ac:dyDescent="0.25">
      <c r="A8" s="143"/>
      <c r="B8" s="43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5"/>
      <c r="D8" s="68"/>
      <c r="E8" s="68"/>
      <c r="F8" s="68"/>
      <c r="O8" s="150" t="s">
        <v>51</v>
      </c>
      <c r="P8" s="150"/>
      <c r="Q8" s="150"/>
      <c r="R8" s="150"/>
      <c r="S8" s="151" t="s">
        <v>52</v>
      </c>
      <c r="T8" s="136"/>
    </row>
    <row r="9" spans="1:25" ht="15.75" x14ac:dyDescent="0.25">
      <c r="A9" s="143"/>
      <c r="B9" s="43" t="str">
        <f>УПРАВЛЕНИЕ!B8</f>
        <v xml:space="preserve">Проявляет уважение к государственным символам России, праздникам. </v>
      </c>
      <c r="C9" s="75"/>
      <c r="D9" s="68"/>
      <c r="E9" s="68"/>
      <c r="F9" s="68"/>
      <c r="O9" s="150"/>
      <c r="P9" s="150"/>
      <c r="Q9" s="150"/>
      <c r="R9" s="150"/>
      <c r="S9" s="151"/>
      <c r="T9" s="136"/>
      <c r="Y9" s="49"/>
    </row>
    <row r="10" spans="1:25" ht="45" x14ac:dyDescent="0.25">
      <c r="A10" s="143"/>
      <c r="B10" s="43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5"/>
      <c r="D10" s="68"/>
      <c r="E10" s="68"/>
      <c r="F10" s="68"/>
      <c r="H10" s="44"/>
      <c r="I10" s="44"/>
      <c r="J10" s="45"/>
      <c r="O10" s="150"/>
      <c r="P10" s="150"/>
      <c r="Q10" s="150"/>
      <c r="R10" s="150"/>
      <c r="S10" s="151"/>
      <c r="T10" s="109"/>
    </row>
    <row r="11" spans="1:25" ht="30" x14ac:dyDescent="0.25">
      <c r="A11" s="143"/>
      <c r="B11" s="43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5"/>
      <c r="D11" s="39"/>
      <c r="E11" s="39"/>
      <c r="F11" s="39"/>
      <c r="H11" s="37"/>
      <c r="I11" s="37"/>
      <c r="J11" s="38"/>
      <c r="O11" s="150"/>
      <c r="P11" s="150"/>
      <c r="Q11" s="150"/>
      <c r="R11" s="150"/>
      <c r="S11" s="151"/>
      <c r="T11" s="109"/>
    </row>
    <row r="12" spans="1:25" ht="45" x14ac:dyDescent="0.25">
      <c r="A12" s="143"/>
      <c r="B12" s="43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5"/>
      <c r="D12" s="39"/>
      <c r="E12" s="39"/>
      <c r="F12" s="39"/>
      <c r="G12" s="37"/>
      <c r="H12" s="37"/>
      <c r="I12" s="37"/>
      <c r="J12" s="38"/>
      <c r="O12" s="90"/>
      <c r="P12" s="90"/>
      <c r="Q12" s="90"/>
      <c r="R12" s="90"/>
      <c r="S12" s="90"/>
      <c r="T12" s="108"/>
    </row>
    <row r="13" spans="1:25" ht="18" customHeight="1" x14ac:dyDescent="0.25">
      <c r="A13" s="140" t="s">
        <v>27</v>
      </c>
      <c r="B13" s="141"/>
      <c r="C13" s="76" t="e">
        <f>AVERAGE(C7:C12)</f>
        <v>#DIV/0!</v>
      </c>
      <c r="D13" s="39"/>
      <c r="E13" s="39"/>
      <c r="F13" s="39"/>
      <c r="G13" s="37"/>
      <c r="H13" s="37"/>
      <c r="I13" s="37"/>
      <c r="J13" s="38"/>
      <c r="O13" s="44"/>
      <c r="P13" s="44"/>
      <c r="Q13" s="44" t="s">
        <v>17</v>
      </c>
      <c r="R13" s="44"/>
      <c r="S13" s="44"/>
    </row>
    <row r="14" spans="1:25" ht="30" x14ac:dyDescent="0.25">
      <c r="A14" s="142" t="str">
        <f>УПРАВЛЕНИЕ!A12</f>
        <v>Патриотическое воспитание</v>
      </c>
      <c r="B14" s="43" t="str">
        <f>УПРАВЛЕНИЕ!B12</f>
        <v>Сознаёт свою национальную, этническую принадлежность, любит свой народ, его традиции, культуру.</v>
      </c>
      <c r="C14" s="75"/>
      <c r="D14" s="39"/>
      <c r="E14" s="39"/>
      <c r="F14" s="39"/>
      <c r="G14" s="39"/>
      <c r="H14" s="39"/>
      <c r="O14" s="44"/>
      <c r="P14" s="44"/>
      <c r="Q14" s="44"/>
      <c r="R14" s="44"/>
      <c r="S14" s="44"/>
    </row>
    <row r="15" spans="1:25" ht="45" x14ac:dyDescent="0.25">
      <c r="A15" s="143"/>
      <c r="B15" s="43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5"/>
      <c r="D15" s="39"/>
      <c r="E15" s="39"/>
      <c r="F15" s="39"/>
      <c r="G15" s="39"/>
      <c r="H15" s="65" t="s">
        <v>43</v>
      </c>
      <c r="I15" s="40"/>
      <c r="K15" s="46" t="e">
        <f>B65</f>
        <v>#DIV/0!</v>
      </c>
      <c r="L15" s="46"/>
      <c r="O15" s="44"/>
      <c r="P15" s="44"/>
      <c r="Q15" s="44"/>
      <c r="R15" s="44"/>
      <c r="S15" s="44"/>
    </row>
    <row r="16" spans="1:25" ht="30" x14ac:dyDescent="0.25">
      <c r="A16" s="143"/>
      <c r="B16" s="43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5"/>
      <c r="D16" s="39"/>
      <c r="E16" s="39"/>
      <c r="F16" s="39"/>
      <c r="G16" s="39"/>
      <c r="H16" s="39"/>
      <c r="I16" s="65"/>
      <c r="J16" s="40"/>
      <c r="L16" s="46"/>
      <c r="O16" s="44"/>
      <c r="P16" s="44"/>
      <c r="Q16" s="44"/>
      <c r="R16" s="44"/>
      <c r="S16" s="44"/>
    </row>
    <row r="17" spans="1:13" ht="45" customHeight="1" x14ac:dyDescent="0.25">
      <c r="A17" s="143"/>
      <c r="B17" s="43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5"/>
      <c r="D17" s="69"/>
      <c r="E17" s="69"/>
      <c r="G17" s="149" t="s">
        <v>47</v>
      </c>
      <c r="H17" s="149"/>
      <c r="I17" s="149"/>
      <c r="J17" s="149"/>
      <c r="K17" s="149"/>
      <c r="L17" s="149"/>
      <c r="M17" s="149"/>
    </row>
    <row r="18" spans="1:13" x14ac:dyDescent="0.25">
      <c r="A18" s="144"/>
      <c r="B18" s="43" t="str">
        <f>УПРАВЛЕНИЕ!B16</f>
        <v>Принимает участие в мероприятиях патриотической направленности.</v>
      </c>
      <c r="C18" s="75"/>
      <c r="D18" s="69"/>
      <c r="E18" s="69"/>
      <c r="G18" s="149"/>
      <c r="H18" s="149"/>
      <c r="I18" s="149"/>
      <c r="J18" s="149"/>
      <c r="K18" s="149"/>
      <c r="L18" s="149"/>
      <c r="M18" s="149"/>
    </row>
    <row r="19" spans="1:13" ht="18" customHeight="1" x14ac:dyDescent="0.25">
      <c r="A19" s="140" t="s">
        <v>29</v>
      </c>
      <c r="B19" s="141"/>
      <c r="C19" s="76" t="e">
        <f>AVERAGE(C14:C18)</f>
        <v>#DIV/0!</v>
      </c>
      <c r="D19" s="69"/>
      <c r="E19" s="69"/>
      <c r="G19" s="149"/>
      <c r="H19" s="149"/>
      <c r="I19" s="149"/>
      <c r="J19" s="149"/>
      <c r="K19" s="149"/>
      <c r="L19" s="149"/>
      <c r="M19" s="149"/>
    </row>
    <row r="20" spans="1:13" ht="45" x14ac:dyDescent="0.25">
      <c r="A20" s="142" t="str">
        <f>УПРАВЛЕНИЕ!A17</f>
        <v>Духовно-нравственное воспитание</v>
      </c>
      <c r="B20" s="43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5"/>
      <c r="D20" s="69"/>
      <c r="E20" s="69"/>
      <c r="G20" s="149"/>
      <c r="H20" s="149"/>
      <c r="I20" s="149"/>
      <c r="J20" s="149"/>
      <c r="K20" s="149"/>
      <c r="L20" s="149"/>
      <c r="M20" s="149"/>
    </row>
    <row r="21" spans="1:13" ht="45.75" customHeight="1" x14ac:dyDescent="0.25">
      <c r="A21" s="143"/>
      <c r="B21" s="43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5"/>
      <c r="D21" s="69"/>
      <c r="E21" s="69"/>
      <c r="G21" s="112"/>
      <c r="H21" s="112"/>
      <c r="I21" s="112"/>
      <c r="J21" s="112"/>
      <c r="K21" s="112"/>
      <c r="L21" s="112"/>
      <c r="M21" s="112"/>
    </row>
    <row r="22" spans="1:13" ht="45" x14ac:dyDescent="0.25">
      <c r="A22" s="143"/>
      <c r="B22" s="43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5"/>
      <c r="D22" s="69"/>
      <c r="E22" s="69"/>
      <c r="G22" s="112"/>
      <c r="H22" s="112"/>
      <c r="I22" s="112"/>
      <c r="J22" s="112"/>
      <c r="K22" s="112"/>
      <c r="L22" s="112"/>
      <c r="M22" s="112"/>
    </row>
    <row r="23" spans="1:13" ht="60" x14ac:dyDescent="0.25">
      <c r="A23" s="143"/>
      <c r="B23" s="43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5"/>
      <c r="D23" s="69"/>
      <c r="E23" s="69"/>
      <c r="G23" s="112"/>
      <c r="H23" s="112"/>
      <c r="I23" s="112"/>
      <c r="J23" s="112"/>
      <c r="K23" s="112"/>
      <c r="L23" s="112"/>
      <c r="M23" s="112"/>
    </row>
    <row r="24" spans="1:13" ht="45" x14ac:dyDescent="0.25">
      <c r="A24" s="143"/>
      <c r="B24" s="43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5"/>
      <c r="D24" s="69"/>
      <c r="E24" s="69"/>
      <c r="F24" s="69"/>
    </row>
    <row r="25" spans="1:13" ht="45" x14ac:dyDescent="0.25">
      <c r="A25" s="144"/>
      <c r="B25" s="43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5"/>
      <c r="D25" s="69"/>
      <c r="E25" s="69"/>
      <c r="F25" s="69"/>
    </row>
    <row r="26" spans="1:13" ht="18" customHeight="1" x14ac:dyDescent="0.25">
      <c r="A26" s="138" t="s">
        <v>30</v>
      </c>
      <c r="B26" s="139"/>
      <c r="C26" s="76" t="e">
        <f>AVERAGE(C20:C25)</f>
        <v>#DIV/0!</v>
      </c>
      <c r="D26" s="69"/>
      <c r="E26" s="69"/>
      <c r="F26" s="69"/>
    </row>
    <row r="27" spans="1:13" ht="30" x14ac:dyDescent="0.25">
      <c r="A27" s="137" t="str">
        <f>УПРАВЛЕНИЕ!A23</f>
        <v>Эстетическое воспитание</v>
      </c>
      <c r="B27" s="72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5"/>
      <c r="D27" s="69"/>
      <c r="E27" s="69"/>
      <c r="F27" s="69"/>
      <c r="G27" s="64"/>
      <c r="H27" s="64"/>
      <c r="I27" s="64"/>
      <c r="J27" s="64"/>
      <c r="K27" s="64"/>
      <c r="L27" s="64"/>
    </row>
    <row r="28" spans="1:13" ht="45" x14ac:dyDescent="0.25">
      <c r="A28" s="137"/>
      <c r="B28" s="43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5"/>
      <c r="D28" s="69"/>
      <c r="E28" s="69"/>
      <c r="F28" s="69"/>
      <c r="G28" s="64"/>
      <c r="H28" s="64"/>
      <c r="I28" s="64"/>
      <c r="J28" s="64"/>
      <c r="K28" s="64"/>
      <c r="L28" s="64"/>
      <c r="M28" s="54"/>
    </row>
    <row r="29" spans="1:13" ht="45" x14ac:dyDescent="0.25">
      <c r="A29" s="137"/>
      <c r="B29" s="43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5"/>
      <c r="D29" s="69"/>
      <c r="E29" s="69"/>
      <c r="F29" s="69"/>
      <c r="G29" s="64"/>
      <c r="H29" s="64"/>
      <c r="I29" s="64"/>
      <c r="J29" s="64"/>
      <c r="K29" s="64"/>
      <c r="L29" s="64"/>
      <c r="M29" s="54"/>
    </row>
    <row r="30" spans="1:13" ht="30" x14ac:dyDescent="0.25">
      <c r="A30" s="137"/>
      <c r="B30" s="43" t="str">
        <f>УПРАВЛЕНИЕ!B26</f>
        <v>Ориентирован на самовыражение в разных видах искусства, в художественном творчестве.</v>
      </c>
      <c r="C30" s="75"/>
      <c r="D30" s="69"/>
      <c r="E30" s="69"/>
      <c r="F30" s="69"/>
      <c r="K30" s="54"/>
      <c r="L30" s="54"/>
      <c r="M30" s="54"/>
    </row>
    <row r="31" spans="1:13" ht="18" customHeight="1" x14ac:dyDescent="0.25">
      <c r="A31" s="138" t="s">
        <v>31</v>
      </c>
      <c r="B31" s="139"/>
      <c r="C31" s="76" t="e">
        <f>AVERAGE(C27:C30)</f>
        <v>#DIV/0!</v>
      </c>
      <c r="D31" s="69"/>
      <c r="E31" s="69"/>
      <c r="F31" s="69"/>
      <c r="K31" s="54"/>
      <c r="L31" s="54"/>
      <c r="M31" s="54"/>
    </row>
    <row r="32" spans="1:13" ht="45" x14ac:dyDescent="0.25">
      <c r="A32" s="13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3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5"/>
      <c r="D32" s="69"/>
      <c r="E32" s="69"/>
      <c r="F32" s="69"/>
      <c r="G32" s="55"/>
      <c r="H32" s="55"/>
      <c r="I32" s="55"/>
      <c r="J32" s="55"/>
      <c r="K32" s="54"/>
      <c r="L32" s="54"/>
      <c r="M32" s="54"/>
    </row>
    <row r="33" spans="1:13" ht="45" x14ac:dyDescent="0.25">
      <c r="A33" s="137"/>
      <c r="B33" s="43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5"/>
      <c r="D33" s="69"/>
      <c r="E33" s="69"/>
      <c r="F33" s="69"/>
      <c r="G33" s="55"/>
      <c r="H33" s="55"/>
      <c r="I33" s="55"/>
      <c r="J33" s="55"/>
      <c r="K33" s="54"/>
      <c r="L33" s="54"/>
      <c r="M33" s="54"/>
    </row>
    <row r="34" spans="1:13" ht="45" x14ac:dyDescent="0.25">
      <c r="A34" s="137"/>
      <c r="B34" s="43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5"/>
      <c r="D34" s="69"/>
      <c r="E34" s="69"/>
      <c r="F34" s="69"/>
    </row>
    <row r="35" spans="1:13" ht="30" x14ac:dyDescent="0.25">
      <c r="A35" s="137"/>
      <c r="B35" s="43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5"/>
      <c r="D35" s="69"/>
      <c r="E35" s="69"/>
      <c r="F35" s="69"/>
    </row>
    <row r="36" spans="1:13" ht="30" x14ac:dyDescent="0.25">
      <c r="A36" s="137"/>
      <c r="B36" s="43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5"/>
      <c r="D36" s="69"/>
      <c r="E36" s="69"/>
      <c r="F36" s="69"/>
    </row>
    <row r="37" spans="1:13" ht="18" customHeight="1" x14ac:dyDescent="0.25">
      <c r="A37" s="138" t="s">
        <v>32</v>
      </c>
      <c r="B37" s="139"/>
      <c r="C37" s="76" t="e">
        <f>AVERAGE(C32:C36)</f>
        <v>#DIV/0!</v>
      </c>
      <c r="D37" s="69"/>
      <c r="E37" s="69"/>
      <c r="F37" s="69"/>
    </row>
    <row r="38" spans="1:13" x14ac:dyDescent="0.25">
      <c r="A38" s="137" t="str">
        <f>УПРАВЛЕНИЕ!A32</f>
        <v>Трудовое воспитание</v>
      </c>
      <c r="B38" s="43" t="str">
        <f>УПРАВЛЕНИЕ!B32</f>
        <v>Уважает труд, результаты своего труда, труда других людей.</v>
      </c>
      <c r="C38" s="75"/>
      <c r="D38" s="69"/>
      <c r="E38" s="69"/>
      <c r="F38" s="69"/>
    </row>
    <row r="39" spans="1:13" ht="30" x14ac:dyDescent="0.25">
      <c r="A39" s="137"/>
      <c r="B39" s="43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5"/>
      <c r="D39" s="69"/>
      <c r="E39" s="69"/>
      <c r="F39" s="69"/>
    </row>
    <row r="40" spans="1:13" ht="45" x14ac:dyDescent="0.25">
      <c r="A40" s="137"/>
      <c r="B40" s="43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5"/>
      <c r="D40" s="69"/>
      <c r="E40" s="69"/>
      <c r="F40" s="69"/>
    </row>
    <row r="41" spans="1:13" ht="60" x14ac:dyDescent="0.25">
      <c r="A41" s="137"/>
      <c r="B41" s="43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5"/>
      <c r="D41" s="69"/>
      <c r="E41" s="69"/>
      <c r="F41" s="69"/>
    </row>
    <row r="42" spans="1:13" ht="45" x14ac:dyDescent="0.25">
      <c r="A42" s="137"/>
      <c r="B42" s="43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5"/>
      <c r="D42" s="69"/>
      <c r="E42" s="69"/>
      <c r="F42" s="69"/>
    </row>
    <row r="43" spans="1:13" ht="17.25" customHeight="1" x14ac:dyDescent="0.25">
      <c r="A43" s="138" t="s">
        <v>34</v>
      </c>
      <c r="B43" s="139"/>
      <c r="C43" s="76" t="e">
        <f>AVERAGE(C38:C42)</f>
        <v>#DIV/0!</v>
      </c>
      <c r="D43" s="69"/>
      <c r="E43" s="69"/>
      <c r="F43" s="69"/>
    </row>
    <row r="44" spans="1:13" ht="30" x14ac:dyDescent="0.25">
      <c r="A44" s="137" t="str">
        <f>УПРАВЛЕНИЕ!A37</f>
        <v>Экологическое воспитание</v>
      </c>
      <c r="B44" s="43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5"/>
      <c r="D44" s="69"/>
      <c r="E44" s="69"/>
      <c r="F44" s="69"/>
    </row>
    <row r="45" spans="1:13" x14ac:dyDescent="0.25">
      <c r="A45" s="137"/>
      <c r="B45" s="43" t="str">
        <f>УПРАВЛЕНИЕ!B38</f>
        <v>Выражает активное неприятие действий, приносящих вред природе.</v>
      </c>
      <c r="C45" s="75"/>
      <c r="D45" s="69"/>
      <c r="E45" s="69"/>
      <c r="F45" s="69"/>
    </row>
    <row r="46" spans="1:13" ht="30" x14ac:dyDescent="0.25">
      <c r="A46" s="137"/>
      <c r="B46" s="43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5"/>
      <c r="D46" s="69"/>
      <c r="E46" s="69"/>
      <c r="F46" s="69"/>
    </row>
    <row r="47" spans="1:13" ht="45" x14ac:dyDescent="0.25">
      <c r="A47" s="137"/>
      <c r="B47" s="43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5"/>
      <c r="D47" s="69"/>
      <c r="E47" s="69"/>
      <c r="F47" s="69"/>
    </row>
    <row r="48" spans="1:13" ht="30" x14ac:dyDescent="0.25">
      <c r="A48" s="137"/>
      <c r="B48" s="43" t="str">
        <f>УПРАВЛЕНИЕ!B41</f>
        <v>Участвует в   практической   деятельности   экологической, природоохранной направленности.</v>
      </c>
      <c r="C48" s="75"/>
      <c r="D48" s="69"/>
      <c r="E48" s="69"/>
      <c r="F48" s="69"/>
    </row>
    <row r="49" spans="1:6" ht="18" customHeight="1" x14ac:dyDescent="0.25">
      <c r="A49" s="138" t="s">
        <v>44</v>
      </c>
      <c r="B49" s="139"/>
      <c r="C49" s="76" t="e">
        <f>AVERAGE(C44:C48)</f>
        <v>#DIV/0!</v>
      </c>
      <c r="D49" s="69"/>
      <c r="E49" s="69"/>
      <c r="F49" s="69"/>
    </row>
    <row r="50" spans="1:6" ht="30" x14ac:dyDescent="0.25">
      <c r="A50" s="137" t="str">
        <f>УПРАВЛЕНИЕ!A42</f>
        <v>Ценность научного познания</v>
      </c>
      <c r="B50" s="43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5"/>
      <c r="D50" s="69"/>
      <c r="E50" s="69"/>
      <c r="F50" s="69"/>
    </row>
    <row r="51" spans="1:6" ht="45" x14ac:dyDescent="0.25">
      <c r="A51" s="137"/>
      <c r="B51" s="43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5"/>
      <c r="D51" s="69"/>
      <c r="E51" s="69"/>
      <c r="F51" s="69"/>
    </row>
    <row r="52" spans="1:6" ht="45" x14ac:dyDescent="0.25">
      <c r="A52" s="137"/>
      <c r="B52" s="43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5"/>
      <c r="D52" s="69"/>
      <c r="E52" s="69"/>
      <c r="F52" s="69"/>
    </row>
    <row r="53" spans="1:6" ht="45" x14ac:dyDescent="0.25">
      <c r="A53" s="137"/>
      <c r="B53" s="43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5"/>
      <c r="D53" s="69"/>
      <c r="E53" s="69"/>
      <c r="F53" s="69"/>
    </row>
    <row r="54" spans="1:6" ht="18" customHeight="1" x14ac:dyDescent="0.25">
      <c r="A54" s="138" t="s">
        <v>35</v>
      </c>
      <c r="B54" s="139"/>
      <c r="C54" s="76" t="e">
        <f>AVERAGE(C50:C53)</f>
        <v>#DIV/0!</v>
      </c>
      <c r="D54" s="69"/>
      <c r="E54" s="69"/>
      <c r="F54" s="69"/>
    </row>
    <row r="57" spans="1:6" hidden="1" x14ac:dyDescent="0.25">
      <c r="A57" s="42" t="s">
        <v>38</v>
      </c>
      <c r="B57" s="41" t="e">
        <f>C13</f>
        <v>#DIV/0!</v>
      </c>
    </row>
    <row r="58" spans="1:6" hidden="1" x14ac:dyDescent="0.25">
      <c r="A58" s="42" t="s">
        <v>39</v>
      </c>
      <c r="B58" s="41" t="e">
        <f>C19</f>
        <v>#DIV/0!</v>
      </c>
    </row>
    <row r="59" spans="1:6" ht="30" hidden="1" x14ac:dyDescent="0.25">
      <c r="A59" s="42" t="s">
        <v>36</v>
      </c>
      <c r="B59" s="41" t="e">
        <f>C26</f>
        <v>#DIV/0!</v>
      </c>
    </row>
    <row r="60" spans="1:6" hidden="1" x14ac:dyDescent="0.25">
      <c r="A60" s="63" t="s">
        <v>37</v>
      </c>
      <c r="B60" s="41" t="e">
        <f>C31</f>
        <v>#DIV/0!</v>
      </c>
    </row>
    <row r="61" spans="1:6" hidden="1" x14ac:dyDescent="0.25">
      <c r="A61" s="42" t="s">
        <v>40</v>
      </c>
      <c r="B61" s="41" t="e">
        <f>C37</f>
        <v>#DIV/0!</v>
      </c>
    </row>
    <row r="62" spans="1:6" hidden="1" x14ac:dyDescent="0.25">
      <c r="A62" s="42" t="s">
        <v>41</v>
      </c>
      <c r="B62" s="41" t="e">
        <f>C43</f>
        <v>#DIV/0!</v>
      </c>
    </row>
    <row r="63" spans="1:6" hidden="1" x14ac:dyDescent="0.25">
      <c r="A63" s="22" t="s">
        <v>42</v>
      </c>
      <c r="B63" s="41" t="e">
        <f>C49</f>
        <v>#DIV/0!</v>
      </c>
    </row>
    <row r="64" spans="1:6" ht="30" hidden="1" x14ac:dyDescent="0.25">
      <c r="A64" s="42" t="s">
        <v>26</v>
      </c>
      <c r="B64" s="41" t="e">
        <f>C54</f>
        <v>#DIV/0!</v>
      </c>
    </row>
    <row r="65" spans="1:2" hidden="1" x14ac:dyDescent="0.25">
      <c r="A65" s="78" t="s">
        <v>16</v>
      </c>
      <c r="B65" s="79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2" t="s">
        <v>0</v>
      </c>
    </row>
    <row r="71" spans="1:2" ht="75" hidden="1" x14ac:dyDescent="0.25">
      <c r="A71" s="42" t="s">
        <v>1</v>
      </c>
    </row>
    <row r="72" spans="1:2" ht="75" hidden="1" x14ac:dyDescent="0.25">
      <c r="A72" s="42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1">
        <f>СТАРТ!B11</f>
        <v>0</v>
      </c>
      <c r="C3" s="56">
        <f>СТАРТ!D5</f>
        <v>0</v>
      </c>
      <c r="D3" s="70"/>
      <c r="E3" s="147" t="s">
        <v>64</v>
      </c>
      <c r="F3" s="147"/>
      <c r="G3" s="147"/>
      <c r="H3" s="147"/>
      <c r="I3" s="147"/>
      <c r="J3" s="147"/>
      <c r="K3" s="147"/>
      <c r="L3" s="147"/>
      <c r="M3" s="147"/>
    </row>
    <row r="4" spans="1:25" ht="15.75" x14ac:dyDescent="0.25">
      <c r="A4" s="110" t="s">
        <v>4</v>
      </c>
      <c r="B4" s="107"/>
      <c r="C4" s="110" t="s">
        <v>5</v>
      </c>
      <c r="D4" s="50"/>
      <c r="E4" s="50"/>
      <c r="F4" s="148">
        <f>B3</f>
        <v>0</v>
      </c>
      <c r="G4" s="148"/>
      <c r="H4" s="148"/>
      <c r="I4" s="148"/>
      <c r="J4" s="148"/>
      <c r="K4" s="148"/>
      <c r="L4" s="148"/>
      <c r="M4" s="148"/>
    </row>
    <row r="5" spans="1:25" ht="21" customHeight="1" x14ac:dyDescent="0.25">
      <c r="D5" s="50"/>
      <c r="E5" s="50"/>
      <c r="F5" s="50"/>
      <c r="G5" s="52"/>
      <c r="H5" s="146" t="s">
        <v>19</v>
      </c>
      <c r="I5" s="146"/>
      <c r="J5" s="53">
        <f>СТАРТ!D5</f>
        <v>0</v>
      </c>
      <c r="K5" s="50" t="s">
        <v>14</v>
      </c>
      <c r="L5" s="50"/>
      <c r="M5" s="51"/>
    </row>
    <row r="6" spans="1:25" ht="48.75" customHeight="1" x14ac:dyDescent="0.25">
      <c r="A6" s="77" t="s">
        <v>21</v>
      </c>
      <c r="B6" s="77" t="s">
        <v>12</v>
      </c>
      <c r="C6" s="77" t="s">
        <v>3</v>
      </c>
      <c r="D6" s="69"/>
      <c r="E6" s="69"/>
      <c r="F6" s="152">
        <f>СТАРТ!B3</f>
        <v>0</v>
      </c>
      <c r="G6" s="152"/>
      <c r="I6" s="47"/>
      <c r="J6" s="48"/>
      <c r="L6" s="155">
        <f>A3</f>
        <v>0</v>
      </c>
      <c r="M6" s="155"/>
    </row>
    <row r="7" spans="1:25" ht="45" x14ac:dyDescent="0.25">
      <c r="A7" s="142" t="str">
        <f>УПРАВЛЕНИЕ!A6</f>
        <v>Гражданское воспитание</v>
      </c>
      <c r="B7" s="43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5"/>
      <c r="D7" s="67"/>
      <c r="E7" s="67"/>
      <c r="F7" s="153" t="s">
        <v>15</v>
      </c>
      <c r="G7" s="153"/>
      <c r="H7" s="29"/>
      <c r="I7" s="44"/>
      <c r="J7" s="45"/>
      <c r="L7" s="153" t="s">
        <v>4</v>
      </c>
      <c r="M7" s="153"/>
      <c r="O7" s="154" t="s">
        <v>13</v>
      </c>
      <c r="P7" s="154"/>
      <c r="Q7" s="154"/>
      <c r="R7" s="154"/>
      <c r="S7" s="154"/>
      <c r="T7" s="89"/>
    </row>
    <row r="8" spans="1:25" ht="60" x14ac:dyDescent="0.25">
      <c r="A8" s="143"/>
      <c r="B8" s="43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5"/>
      <c r="D8" s="68"/>
      <c r="E8" s="68"/>
      <c r="F8" s="68"/>
      <c r="O8" s="150" t="s">
        <v>51</v>
      </c>
      <c r="P8" s="150"/>
      <c r="Q8" s="150"/>
      <c r="R8" s="150"/>
      <c r="S8" s="151" t="s">
        <v>52</v>
      </c>
      <c r="T8" s="136"/>
    </row>
    <row r="9" spans="1:25" ht="15.75" x14ac:dyDescent="0.25">
      <c r="A9" s="143"/>
      <c r="B9" s="43" t="str">
        <f>УПРАВЛЕНИЕ!B8</f>
        <v xml:space="preserve">Проявляет уважение к государственным символам России, праздникам. </v>
      </c>
      <c r="C9" s="75"/>
      <c r="D9" s="68"/>
      <c r="E9" s="68"/>
      <c r="F9" s="68"/>
      <c r="O9" s="150"/>
      <c r="P9" s="150"/>
      <c r="Q9" s="150"/>
      <c r="R9" s="150"/>
      <c r="S9" s="151"/>
      <c r="T9" s="136"/>
      <c r="Y9" s="49"/>
    </row>
    <row r="10" spans="1:25" ht="45" x14ac:dyDescent="0.25">
      <c r="A10" s="143"/>
      <c r="B10" s="43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5"/>
      <c r="D10" s="68"/>
      <c r="E10" s="68"/>
      <c r="F10" s="68"/>
      <c r="H10" s="44"/>
      <c r="I10" s="44"/>
      <c r="J10" s="45"/>
      <c r="O10" s="150"/>
      <c r="P10" s="150"/>
      <c r="Q10" s="150"/>
      <c r="R10" s="150"/>
      <c r="S10" s="151"/>
      <c r="T10" s="109"/>
    </row>
    <row r="11" spans="1:25" ht="30" x14ac:dyDescent="0.25">
      <c r="A11" s="143"/>
      <c r="B11" s="43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5"/>
      <c r="D11" s="39"/>
      <c r="E11" s="39"/>
      <c r="F11" s="39"/>
      <c r="H11" s="37"/>
      <c r="I11" s="37"/>
      <c r="J11" s="38"/>
      <c r="O11" s="150"/>
      <c r="P11" s="150"/>
      <c r="Q11" s="150"/>
      <c r="R11" s="150"/>
      <c r="S11" s="151"/>
      <c r="T11" s="109"/>
    </row>
    <row r="12" spans="1:25" ht="45" x14ac:dyDescent="0.25">
      <c r="A12" s="143"/>
      <c r="B12" s="43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5"/>
      <c r="D12" s="39"/>
      <c r="E12" s="39"/>
      <c r="F12" s="39"/>
      <c r="G12" s="37"/>
      <c r="H12" s="37"/>
      <c r="I12" s="37"/>
      <c r="J12" s="38"/>
      <c r="O12" s="90"/>
      <c r="P12" s="90"/>
      <c r="Q12" s="90"/>
      <c r="R12" s="90"/>
      <c r="S12" s="90"/>
      <c r="T12" s="108"/>
    </row>
    <row r="13" spans="1:25" ht="18" customHeight="1" x14ac:dyDescent="0.25">
      <c r="A13" s="140" t="s">
        <v>27</v>
      </c>
      <c r="B13" s="141"/>
      <c r="C13" s="76" t="e">
        <f>AVERAGE(C7:C12)</f>
        <v>#DIV/0!</v>
      </c>
      <c r="D13" s="39"/>
      <c r="E13" s="39"/>
      <c r="F13" s="39"/>
      <c r="G13" s="37"/>
      <c r="H13" s="37"/>
      <c r="I13" s="37"/>
      <c r="J13" s="38"/>
      <c r="O13" s="44"/>
      <c r="P13" s="44"/>
      <c r="Q13" s="44" t="s">
        <v>17</v>
      </c>
      <c r="R13" s="44"/>
      <c r="S13" s="44"/>
    </row>
    <row r="14" spans="1:25" ht="30" x14ac:dyDescent="0.25">
      <c r="A14" s="142" t="str">
        <f>УПРАВЛЕНИЕ!A12</f>
        <v>Патриотическое воспитание</v>
      </c>
      <c r="B14" s="43" t="str">
        <f>УПРАВЛЕНИЕ!B12</f>
        <v>Сознаёт свою национальную, этническую принадлежность, любит свой народ, его традиции, культуру.</v>
      </c>
      <c r="C14" s="75"/>
      <c r="D14" s="39"/>
      <c r="E14" s="39"/>
      <c r="F14" s="39"/>
      <c r="G14" s="39"/>
      <c r="H14" s="39"/>
      <c r="O14" s="44"/>
      <c r="P14" s="44"/>
      <c r="Q14" s="44"/>
      <c r="R14" s="44"/>
      <c r="S14" s="44"/>
    </row>
    <row r="15" spans="1:25" ht="45" x14ac:dyDescent="0.25">
      <c r="A15" s="143"/>
      <c r="B15" s="43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5"/>
      <c r="D15" s="39"/>
      <c r="E15" s="39"/>
      <c r="F15" s="39"/>
      <c r="G15" s="39"/>
      <c r="H15" s="65" t="s">
        <v>43</v>
      </c>
      <c r="I15" s="40"/>
      <c r="K15" s="46" t="e">
        <f>B65</f>
        <v>#DIV/0!</v>
      </c>
      <c r="L15" s="46"/>
      <c r="O15" s="44"/>
      <c r="P15" s="44"/>
      <c r="Q15" s="44"/>
      <c r="R15" s="44"/>
      <c r="S15" s="44"/>
    </row>
    <row r="16" spans="1:25" ht="30" x14ac:dyDescent="0.25">
      <c r="A16" s="143"/>
      <c r="B16" s="43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5"/>
      <c r="D16" s="39"/>
      <c r="E16" s="39"/>
      <c r="F16" s="39"/>
      <c r="G16" s="39"/>
      <c r="H16" s="39"/>
      <c r="I16" s="65"/>
      <c r="J16" s="40"/>
      <c r="L16" s="46"/>
      <c r="O16" s="44"/>
      <c r="P16" s="44"/>
      <c r="Q16" s="44"/>
      <c r="R16" s="44"/>
      <c r="S16" s="44"/>
    </row>
    <row r="17" spans="1:13" ht="45" customHeight="1" x14ac:dyDescent="0.25">
      <c r="A17" s="143"/>
      <c r="B17" s="43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5"/>
      <c r="D17" s="69"/>
      <c r="E17" s="69"/>
      <c r="G17" s="149" t="s">
        <v>47</v>
      </c>
      <c r="H17" s="149"/>
      <c r="I17" s="149"/>
      <c r="J17" s="149"/>
      <c r="K17" s="149"/>
      <c r="L17" s="149"/>
      <c r="M17" s="149"/>
    </row>
    <row r="18" spans="1:13" x14ac:dyDescent="0.25">
      <c r="A18" s="144"/>
      <c r="B18" s="43" t="str">
        <f>УПРАВЛЕНИЕ!B16</f>
        <v>Принимает участие в мероприятиях патриотической направленности.</v>
      </c>
      <c r="C18" s="75"/>
      <c r="D18" s="69"/>
      <c r="E18" s="69"/>
      <c r="G18" s="149"/>
      <c r="H18" s="149"/>
      <c r="I18" s="149"/>
      <c r="J18" s="149"/>
      <c r="K18" s="149"/>
      <c r="L18" s="149"/>
      <c r="M18" s="149"/>
    </row>
    <row r="19" spans="1:13" ht="18" customHeight="1" x14ac:dyDescent="0.25">
      <c r="A19" s="140" t="s">
        <v>29</v>
      </c>
      <c r="B19" s="141"/>
      <c r="C19" s="76" t="e">
        <f>AVERAGE(C14:C18)</f>
        <v>#DIV/0!</v>
      </c>
      <c r="D19" s="69"/>
      <c r="E19" s="69"/>
      <c r="G19" s="149"/>
      <c r="H19" s="149"/>
      <c r="I19" s="149"/>
      <c r="J19" s="149"/>
      <c r="K19" s="149"/>
      <c r="L19" s="149"/>
      <c r="M19" s="149"/>
    </row>
    <row r="20" spans="1:13" ht="45" x14ac:dyDescent="0.25">
      <c r="A20" s="142" t="str">
        <f>УПРАВЛЕНИЕ!A17</f>
        <v>Духовно-нравственное воспитание</v>
      </c>
      <c r="B20" s="43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5"/>
      <c r="D20" s="69"/>
      <c r="E20" s="69"/>
      <c r="G20" s="149"/>
      <c r="H20" s="149"/>
      <c r="I20" s="149"/>
      <c r="J20" s="149"/>
      <c r="K20" s="149"/>
      <c r="L20" s="149"/>
      <c r="M20" s="149"/>
    </row>
    <row r="21" spans="1:13" ht="45.75" customHeight="1" x14ac:dyDescent="0.25">
      <c r="A21" s="143"/>
      <c r="B21" s="43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5"/>
      <c r="D21" s="69"/>
      <c r="E21" s="69"/>
      <c r="G21" s="112"/>
      <c r="H21" s="112"/>
      <c r="I21" s="112"/>
      <c r="J21" s="112"/>
      <c r="K21" s="112"/>
      <c r="L21" s="112"/>
      <c r="M21" s="112"/>
    </row>
    <row r="22" spans="1:13" ht="45" x14ac:dyDescent="0.25">
      <c r="A22" s="143"/>
      <c r="B22" s="43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5"/>
      <c r="D22" s="69"/>
      <c r="E22" s="69"/>
      <c r="G22" s="112"/>
      <c r="H22" s="112"/>
      <c r="I22" s="112"/>
      <c r="J22" s="112"/>
      <c r="K22" s="112"/>
      <c r="L22" s="112"/>
      <c r="M22" s="112"/>
    </row>
    <row r="23" spans="1:13" ht="60" x14ac:dyDescent="0.25">
      <c r="A23" s="143"/>
      <c r="B23" s="43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5"/>
      <c r="D23" s="69"/>
      <c r="E23" s="69"/>
      <c r="G23" s="112"/>
      <c r="H23" s="112"/>
      <c r="I23" s="112"/>
      <c r="J23" s="112"/>
      <c r="K23" s="112"/>
      <c r="L23" s="112"/>
      <c r="M23" s="112"/>
    </row>
    <row r="24" spans="1:13" ht="45" x14ac:dyDescent="0.25">
      <c r="A24" s="143"/>
      <c r="B24" s="43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5"/>
      <c r="D24" s="69"/>
      <c r="E24" s="69"/>
      <c r="F24" s="69"/>
    </row>
    <row r="25" spans="1:13" ht="45" x14ac:dyDescent="0.25">
      <c r="A25" s="144"/>
      <c r="B25" s="43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5"/>
      <c r="D25" s="69"/>
      <c r="E25" s="69"/>
      <c r="F25" s="69"/>
    </row>
    <row r="26" spans="1:13" ht="18" customHeight="1" x14ac:dyDescent="0.25">
      <c r="A26" s="138" t="s">
        <v>30</v>
      </c>
      <c r="B26" s="139"/>
      <c r="C26" s="76" t="e">
        <f>AVERAGE(C20:C25)</f>
        <v>#DIV/0!</v>
      </c>
      <c r="D26" s="69"/>
      <c r="E26" s="69"/>
      <c r="F26" s="69"/>
    </row>
    <row r="27" spans="1:13" ht="30" x14ac:dyDescent="0.25">
      <c r="A27" s="137" t="str">
        <f>УПРАВЛЕНИЕ!A23</f>
        <v>Эстетическое воспитание</v>
      </c>
      <c r="B27" s="72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5"/>
      <c r="D27" s="69"/>
      <c r="E27" s="69"/>
      <c r="F27" s="69"/>
      <c r="G27" s="64"/>
      <c r="H27" s="64"/>
      <c r="I27" s="64"/>
      <c r="J27" s="64"/>
      <c r="K27" s="64"/>
      <c r="L27" s="64"/>
    </row>
    <row r="28" spans="1:13" ht="45" x14ac:dyDescent="0.25">
      <c r="A28" s="137"/>
      <c r="B28" s="43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5"/>
      <c r="D28" s="69"/>
      <c r="E28" s="69"/>
      <c r="F28" s="69"/>
      <c r="G28" s="64"/>
      <c r="H28" s="64"/>
      <c r="I28" s="64"/>
      <c r="J28" s="64"/>
      <c r="K28" s="64"/>
      <c r="L28" s="64"/>
      <c r="M28" s="54"/>
    </row>
    <row r="29" spans="1:13" ht="45" x14ac:dyDescent="0.25">
      <c r="A29" s="137"/>
      <c r="B29" s="43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5"/>
      <c r="D29" s="69"/>
      <c r="E29" s="69"/>
      <c r="F29" s="69"/>
      <c r="G29" s="64"/>
      <c r="H29" s="64"/>
      <c r="I29" s="64"/>
      <c r="J29" s="64"/>
      <c r="K29" s="64"/>
      <c r="L29" s="64"/>
      <c r="M29" s="54"/>
    </row>
    <row r="30" spans="1:13" ht="30" x14ac:dyDescent="0.25">
      <c r="A30" s="137"/>
      <c r="B30" s="43" t="str">
        <f>УПРАВЛЕНИЕ!B26</f>
        <v>Ориентирован на самовыражение в разных видах искусства, в художественном творчестве.</v>
      </c>
      <c r="C30" s="75"/>
      <c r="D30" s="69"/>
      <c r="E30" s="69"/>
      <c r="F30" s="69"/>
      <c r="K30" s="54"/>
      <c r="L30" s="54"/>
      <c r="M30" s="54"/>
    </row>
    <row r="31" spans="1:13" ht="18" customHeight="1" x14ac:dyDescent="0.25">
      <c r="A31" s="138" t="s">
        <v>31</v>
      </c>
      <c r="B31" s="139"/>
      <c r="C31" s="76" t="e">
        <f>AVERAGE(C27:C30)</f>
        <v>#DIV/0!</v>
      </c>
      <c r="D31" s="69"/>
      <c r="E31" s="69"/>
      <c r="F31" s="69"/>
      <c r="K31" s="54"/>
      <c r="L31" s="54"/>
      <c r="M31" s="54"/>
    </row>
    <row r="32" spans="1:13" ht="45" x14ac:dyDescent="0.25">
      <c r="A32" s="13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3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5"/>
      <c r="D32" s="69"/>
      <c r="E32" s="69"/>
      <c r="F32" s="69"/>
      <c r="G32" s="55"/>
      <c r="H32" s="55"/>
      <c r="I32" s="55"/>
      <c r="J32" s="55"/>
      <c r="K32" s="54"/>
      <c r="L32" s="54"/>
      <c r="M32" s="54"/>
    </row>
    <row r="33" spans="1:13" ht="45" x14ac:dyDescent="0.25">
      <c r="A33" s="137"/>
      <c r="B33" s="43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5"/>
      <c r="D33" s="69"/>
      <c r="E33" s="69"/>
      <c r="F33" s="69"/>
      <c r="G33" s="55"/>
      <c r="H33" s="55"/>
      <c r="I33" s="55"/>
      <c r="J33" s="55"/>
      <c r="K33" s="54"/>
      <c r="L33" s="54"/>
      <c r="M33" s="54"/>
    </row>
    <row r="34" spans="1:13" ht="45" x14ac:dyDescent="0.25">
      <c r="A34" s="137"/>
      <c r="B34" s="43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5"/>
      <c r="D34" s="69"/>
      <c r="E34" s="69"/>
      <c r="F34" s="69"/>
    </row>
    <row r="35" spans="1:13" ht="30" x14ac:dyDescent="0.25">
      <c r="A35" s="137"/>
      <c r="B35" s="43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5"/>
      <c r="D35" s="69"/>
      <c r="E35" s="69"/>
      <c r="F35" s="69"/>
    </row>
    <row r="36" spans="1:13" ht="30" x14ac:dyDescent="0.25">
      <c r="A36" s="137"/>
      <c r="B36" s="43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5"/>
      <c r="D36" s="69"/>
      <c r="E36" s="69"/>
      <c r="F36" s="69"/>
    </row>
    <row r="37" spans="1:13" ht="18" customHeight="1" x14ac:dyDescent="0.25">
      <c r="A37" s="138" t="s">
        <v>32</v>
      </c>
      <c r="B37" s="139"/>
      <c r="C37" s="76" t="e">
        <f>AVERAGE(C32:C36)</f>
        <v>#DIV/0!</v>
      </c>
      <c r="D37" s="69"/>
      <c r="E37" s="69"/>
      <c r="F37" s="69"/>
    </row>
    <row r="38" spans="1:13" x14ac:dyDescent="0.25">
      <c r="A38" s="137" t="str">
        <f>УПРАВЛЕНИЕ!A32</f>
        <v>Трудовое воспитание</v>
      </c>
      <c r="B38" s="43" t="str">
        <f>УПРАВЛЕНИЕ!B32</f>
        <v>Уважает труд, результаты своего труда, труда других людей.</v>
      </c>
      <c r="C38" s="75"/>
      <c r="D38" s="69"/>
      <c r="E38" s="69"/>
      <c r="F38" s="69"/>
    </row>
    <row r="39" spans="1:13" ht="30" x14ac:dyDescent="0.25">
      <c r="A39" s="137"/>
      <c r="B39" s="43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5"/>
      <c r="D39" s="69"/>
      <c r="E39" s="69"/>
      <c r="F39" s="69"/>
    </row>
    <row r="40" spans="1:13" ht="45" x14ac:dyDescent="0.25">
      <c r="A40" s="137"/>
      <c r="B40" s="43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5"/>
      <c r="D40" s="69"/>
      <c r="E40" s="69"/>
      <c r="F40" s="69"/>
    </row>
    <row r="41" spans="1:13" ht="60" x14ac:dyDescent="0.25">
      <c r="A41" s="137"/>
      <c r="B41" s="43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5"/>
      <c r="D41" s="69"/>
      <c r="E41" s="69"/>
      <c r="F41" s="69"/>
    </row>
    <row r="42" spans="1:13" ht="45" x14ac:dyDescent="0.25">
      <c r="A42" s="137"/>
      <c r="B42" s="43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5"/>
      <c r="D42" s="69"/>
      <c r="E42" s="69"/>
      <c r="F42" s="69"/>
    </row>
    <row r="43" spans="1:13" ht="17.25" customHeight="1" x14ac:dyDescent="0.25">
      <c r="A43" s="138" t="s">
        <v>34</v>
      </c>
      <c r="B43" s="139"/>
      <c r="C43" s="76" t="e">
        <f>AVERAGE(C38:C42)</f>
        <v>#DIV/0!</v>
      </c>
      <c r="D43" s="69"/>
      <c r="E43" s="69"/>
      <c r="F43" s="69"/>
    </row>
    <row r="44" spans="1:13" ht="30" x14ac:dyDescent="0.25">
      <c r="A44" s="137" t="str">
        <f>УПРАВЛЕНИЕ!A37</f>
        <v>Экологическое воспитание</v>
      </c>
      <c r="B44" s="43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5"/>
      <c r="D44" s="69"/>
      <c r="E44" s="69"/>
      <c r="F44" s="69"/>
    </row>
    <row r="45" spans="1:13" x14ac:dyDescent="0.25">
      <c r="A45" s="137"/>
      <c r="B45" s="43" t="str">
        <f>УПРАВЛЕНИЕ!B38</f>
        <v>Выражает активное неприятие действий, приносящих вред природе.</v>
      </c>
      <c r="C45" s="75"/>
      <c r="D45" s="69"/>
      <c r="E45" s="69"/>
      <c r="F45" s="69"/>
    </row>
    <row r="46" spans="1:13" ht="30" x14ac:dyDescent="0.25">
      <c r="A46" s="137"/>
      <c r="B46" s="43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5"/>
      <c r="D46" s="69"/>
      <c r="E46" s="69"/>
      <c r="F46" s="69"/>
    </row>
    <row r="47" spans="1:13" ht="45" x14ac:dyDescent="0.25">
      <c r="A47" s="137"/>
      <c r="B47" s="43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5"/>
      <c r="D47" s="69"/>
      <c r="E47" s="69"/>
      <c r="F47" s="69"/>
    </row>
    <row r="48" spans="1:13" ht="30" x14ac:dyDescent="0.25">
      <c r="A48" s="137"/>
      <c r="B48" s="43" t="str">
        <f>УПРАВЛЕНИЕ!B41</f>
        <v>Участвует в   практической   деятельности   экологической, природоохранной направленности.</v>
      </c>
      <c r="C48" s="75"/>
      <c r="D48" s="69"/>
      <c r="E48" s="69"/>
      <c r="F48" s="69"/>
    </row>
    <row r="49" spans="1:6" ht="18" customHeight="1" x14ac:dyDescent="0.25">
      <c r="A49" s="138" t="s">
        <v>44</v>
      </c>
      <c r="B49" s="139"/>
      <c r="C49" s="76" t="e">
        <f>AVERAGE(C44:C48)</f>
        <v>#DIV/0!</v>
      </c>
      <c r="D49" s="69"/>
      <c r="E49" s="69"/>
      <c r="F49" s="69"/>
    </row>
    <row r="50" spans="1:6" ht="30" x14ac:dyDescent="0.25">
      <c r="A50" s="137" t="str">
        <f>УПРАВЛЕНИЕ!A42</f>
        <v>Ценность научного познания</v>
      </c>
      <c r="B50" s="43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5"/>
      <c r="D50" s="69"/>
      <c r="E50" s="69"/>
      <c r="F50" s="69"/>
    </row>
    <row r="51" spans="1:6" ht="45" x14ac:dyDescent="0.25">
      <c r="A51" s="137"/>
      <c r="B51" s="43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5"/>
      <c r="D51" s="69"/>
      <c r="E51" s="69"/>
      <c r="F51" s="69"/>
    </row>
    <row r="52" spans="1:6" ht="45" x14ac:dyDescent="0.25">
      <c r="A52" s="137"/>
      <c r="B52" s="43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5"/>
      <c r="D52" s="69"/>
      <c r="E52" s="69"/>
      <c r="F52" s="69"/>
    </row>
    <row r="53" spans="1:6" ht="45" x14ac:dyDescent="0.25">
      <c r="A53" s="137"/>
      <c r="B53" s="43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5"/>
      <c r="D53" s="69"/>
      <c r="E53" s="69"/>
      <c r="F53" s="69"/>
    </row>
    <row r="54" spans="1:6" ht="18" customHeight="1" x14ac:dyDescent="0.25">
      <c r="A54" s="138" t="s">
        <v>35</v>
      </c>
      <c r="B54" s="139"/>
      <c r="C54" s="76" t="e">
        <f>AVERAGE(C50:C53)</f>
        <v>#DIV/0!</v>
      </c>
      <c r="D54" s="69"/>
      <c r="E54" s="69"/>
      <c r="F54" s="69"/>
    </row>
    <row r="57" spans="1:6" hidden="1" x14ac:dyDescent="0.25">
      <c r="A57" s="42" t="s">
        <v>38</v>
      </c>
      <c r="B57" s="41" t="e">
        <f>C13</f>
        <v>#DIV/0!</v>
      </c>
    </row>
    <row r="58" spans="1:6" hidden="1" x14ac:dyDescent="0.25">
      <c r="A58" s="42" t="s">
        <v>39</v>
      </c>
      <c r="B58" s="41" t="e">
        <f>C19</f>
        <v>#DIV/0!</v>
      </c>
    </row>
    <row r="59" spans="1:6" ht="30" hidden="1" x14ac:dyDescent="0.25">
      <c r="A59" s="42" t="s">
        <v>36</v>
      </c>
      <c r="B59" s="41" t="e">
        <f>C26</f>
        <v>#DIV/0!</v>
      </c>
    </row>
    <row r="60" spans="1:6" hidden="1" x14ac:dyDescent="0.25">
      <c r="A60" s="63" t="s">
        <v>37</v>
      </c>
      <c r="B60" s="41" t="e">
        <f>C31</f>
        <v>#DIV/0!</v>
      </c>
    </row>
    <row r="61" spans="1:6" hidden="1" x14ac:dyDescent="0.25">
      <c r="A61" s="42" t="s">
        <v>40</v>
      </c>
      <c r="B61" s="41" t="e">
        <f>C37</f>
        <v>#DIV/0!</v>
      </c>
    </row>
    <row r="62" spans="1:6" hidden="1" x14ac:dyDescent="0.25">
      <c r="A62" s="42" t="s">
        <v>41</v>
      </c>
      <c r="B62" s="41" t="e">
        <f>C43</f>
        <v>#DIV/0!</v>
      </c>
    </row>
    <row r="63" spans="1:6" hidden="1" x14ac:dyDescent="0.25">
      <c r="A63" s="22" t="s">
        <v>42</v>
      </c>
      <c r="B63" s="41" t="e">
        <f>C49</f>
        <v>#DIV/0!</v>
      </c>
    </row>
    <row r="64" spans="1:6" ht="30" hidden="1" x14ac:dyDescent="0.25">
      <c r="A64" s="42" t="s">
        <v>26</v>
      </c>
      <c r="B64" s="41" t="e">
        <f>C54</f>
        <v>#DIV/0!</v>
      </c>
    </row>
    <row r="65" spans="1:2" hidden="1" x14ac:dyDescent="0.25">
      <c r="A65" s="78" t="s">
        <v>16</v>
      </c>
      <c r="B65" s="79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2" t="s">
        <v>0</v>
      </c>
    </row>
    <row r="71" spans="1:2" ht="75" hidden="1" x14ac:dyDescent="0.25">
      <c r="A71" s="42" t="s">
        <v>1</v>
      </c>
    </row>
    <row r="72" spans="1:2" ht="75" hidden="1" x14ac:dyDescent="0.25">
      <c r="A72" s="42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1">
        <f>СТАРТ!B12</f>
        <v>0</v>
      </c>
      <c r="C3" s="56">
        <f>СТАРТ!D5</f>
        <v>0</v>
      </c>
      <c r="D3" s="70"/>
      <c r="E3" s="147" t="s">
        <v>64</v>
      </c>
      <c r="F3" s="147"/>
      <c r="G3" s="147"/>
      <c r="H3" s="147"/>
      <c r="I3" s="147"/>
      <c r="J3" s="147"/>
      <c r="K3" s="147"/>
      <c r="L3" s="147"/>
      <c r="M3" s="147"/>
    </row>
    <row r="4" spans="1:25" ht="15.75" x14ac:dyDescent="0.25">
      <c r="A4" s="110" t="s">
        <v>4</v>
      </c>
      <c r="B4" s="107"/>
      <c r="C4" s="110" t="s">
        <v>5</v>
      </c>
      <c r="D4" s="50"/>
      <c r="E4" s="50"/>
      <c r="F4" s="148">
        <f>B3</f>
        <v>0</v>
      </c>
      <c r="G4" s="148"/>
      <c r="H4" s="148"/>
      <c r="I4" s="148"/>
      <c r="J4" s="148"/>
      <c r="K4" s="148"/>
      <c r="L4" s="148"/>
      <c r="M4" s="148"/>
    </row>
    <row r="5" spans="1:25" ht="21" customHeight="1" x14ac:dyDescent="0.25">
      <c r="D5" s="50"/>
      <c r="E5" s="50"/>
      <c r="F5" s="50"/>
      <c r="G5" s="52"/>
      <c r="H5" s="146" t="s">
        <v>19</v>
      </c>
      <c r="I5" s="146"/>
      <c r="J5" s="53">
        <f>СТАРТ!D5</f>
        <v>0</v>
      </c>
      <c r="K5" s="50" t="s">
        <v>14</v>
      </c>
      <c r="L5" s="50"/>
      <c r="M5" s="51"/>
    </row>
    <row r="6" spans="1:25" ht="48.75" customHeight="1" x14ac:dyDescent="0.25">
      <c r="A6" s="77" t="s">
        <v>21</v>
      </c>
      <c r="B6" s="77" t="s">
        <v>12</v>
      </c>
      <c r="C6" s="77" t="s">
        <v>3</v>
      </c>
      <c r="D6" s="69"/>
      <c r="E6" s="69"/>
      <c r="F6" s="152">
        <f>СТАРТ!B3</f>
        <v>0</v>
      </c>
      <c r="G6" s="152"/>
      <c r="I6" s="47"/>
      <c r="J6" s="48"/>
      <c r="L6" s="155">
        <f>A3</f>
        <v>0</v>
      </c>
      <c r="M6" s="155"/>
    </row>
    <row r="7" spans="1:25" ht="45" x14ac:dyDescent="0.25">
      <c r="A7" s="142" t="str">
        <f>УПРАВЛЕНИЕ!A6</f>
        <v>Гражданское воспитание</v>
      </c>
      <c r="B7" s="43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5"/>
      <c r="D7" s="67"/>
      <c r="E7" s="67"/>
      <c r="F7" s="153" t="s">
        <v>15</v>
      </c>
      <c r="G7" s="153"/>
      <c r="H7" s="29"/>
      <c r="I7" s="44"/>
      <c r="J7" s="45"/>
      <c r="L7" s="153" t="s">
        <v>4</v>
      </c>
      <c r="M7" s="153"/>
      <c r="O7" s="154" t="s">
        <v>13</v>
      </c>
      <c r="P7" s="154"/>
      <c r="Q7" s="154"/>
      <c r="R7" s="154"/>
      <c r="S7" s="154"/>
      <c r="T7" s="89"/>
    </row>
    <row r="8" spans="1:25" ht="60" x14ac:dyDescent="0.25">
      <c r="A8" s="143"/>
      <c r="B8" s="43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5"/>
      <c r="D8" s="68"/>
      <c r="E8" s="68"/>
      <c r="F8" s="68"/>
      <c r="O8" s="150" t="s">
        <v>51</v>
      </c>
      <c r="P8" s="150"/>
      <c r="Q8" s="150"/>
      <c r="R8" s="150"/>
      <c r="S8" s="151" t="s">
        <v>52</v>
      </c>
      <c r="T8" s="136"/>
    </row>
    <row r="9" spans="1:25" ht="15.75" x14ac:dyDescent="0.25">
      <c r="A9" s="143"/>
      <c r="B9" s="43" t="str">
        <f>УПРАВЛЕНИЕ!B8</f>
        <v xml:space="preserve">Проявляет уважение к государственным символам России, праздникам. </v>
      </c>
      <c r="C9" s="75"/>
      <c r="D9" s="68"/>
      <c r="E9" s="68"/>
      <c r="F9" s="68"/>
      <c r="O9" s="150"/>
      <c r="P9" s="150"/>
      <c r="Q9" s="150"/>
      <c r="R9" s="150"/>
      <c r="S9" s="151"/>
      <c r="T9" s="136"/>
      <c r="Y9" s="49"/>
    </row>
    <row r="10" spans="1:25" ht="45" x14ac:dyDescent="0.25">
      <c r="A10" s="143"/>
      <c r="B10" s="43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5"/>
      <c r="D10" s="68"/>
      <c r="E10" s="68"/>
      <c r="F10" s="68"/>
      <c r="H10" s="44"/>
      <c r="I10" s="44"/>
      <c r="J10" s="45"/>
      <c r="O10" s="150"/>
      <c r="P10" s="150"/>
      <c r="Q10" s="150"/>
      <c r="R10" s="150"/>
      <c r="S10" s="151"/>
      <c r="T10" s="109"/>
    </row>
    <row r="11" spans="1:25" ht="30" x14ac:dyDescent="0.25">
      <c r="A11" s="143"/>
      <c r="B11" s="43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5"/>
      <c r="D11" s="39"/>
      <c r="E11" s="39"/>
      <c r="F11" s="39"/>
      <c r="H11" s="37"/>
      <c r="I11" s="37"/>
      <c r="J11" s="38"/>
      <c r="O11" s="150"/>
      <c r="P11" s="150"/>
      <c r="Q11" s="150"/>
      <c r="R11" s="150"/>
      <c r="S11" s="151"/>
      <c r="T11" s="109"/>
    </row>
    <row r="12" spans="1:25" ht="45" x14ac:dyDescent="0.25">
      <c r="A12" s="143"/>
      <c r="B12" s="43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5"/>
      <c r="D12" s="39"/>
      <c r="E12" s="39"/>
      <c r="F12" s="39"/>
      <c r="G12" s="37"/>
      <c r="H12" s="37"/>
      <c r="I12" s="37"/>
      <c r="J12" s="38"/>
      <c r="O12" s="90"/>
      <c r="P12" s="90"/>
      <c r="Q12" s="90"/>
      <c r="R12" s="90"/>
      <c r="S12" s="90"/>
      <c r="T12" s="108"/>
    </row>
    <row r="13" spans="1:25" ht="18" customHeight="1" x14ac:dyDescent="0.25">
      <c r="A13" s="140" t="s">
        <v>27</v>
      </c>
      <c r="B13" s="141"/>
      <c r="C13" s="76" t="e">
        <f>AVERAGE(C7:C12)</f>
        <v>#DIV/0!</v>
      </c>
      <c r="D13" s="39"/>
      <c r="E13" s="39"/>
      <c r="F13" s="39"/>
      <c r="G13" s="37"/>
      <c r="H13" s="37"/>
      <c r="I13" s="37"/>
      <c r="J13" s="38"/>
      <c r="O13" s="44"/>
      <c r="P13" s="44"/>
      <c r="Q13" s="44" t="s">
        <v>17</v>
      </c>
      <c r="R13" s="44"/>
      <c r="S13" s="44"/>
    </row>
    <row r="14" spans="1:25" ht="30" x14ac:dyDescent="0.25">
      <c r="A14" s="142" t="str">
        <f>УПРАВЛЕНИЕ!A12</f>
        <v>Патриотическое воспитание</v>
      </c>
      <c r="B14" s="43" t="str">
        <f>УПРАВЛЕНИЕ!B12</f>
        <v>Сознаёт свою национальную, этническую принадлежность, любит свой народ, его традиции, культуру.</v>
      </c>
      <c r="C14" s="75"/>
      <c r="D14" s="39"/>
      <c r="E14" s="39"/>
      <c r="F14" s="39"/>
      <c r="G14" s="39"/>
      <c r="H14" s="39"/>
      <c r="O14" s="44"/>
      <c r="P14" s="44"/>
      <c r="Q14" s="44"/>
      <c r="R14" s="44"/>
      <c r="S14" s="44"/>
    </row>
    <row r="15" spans="1:25" ht="45" x14ac:dyDescent="0.25">
      <c r="A15" s="143"/>
      <c r="B15" s="43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5"/>
      <c r="D15" s="39"/>
      <c r="E15" s="39"/>
      <c r="F15" s="39"/>
      <c r="G15" s="39"/>
      <c r="H15" s="65" t="s">
        <v>43</v>
      </c>
      <c r="I15" s="40"/>
      <c r="K15" s="46" t="e">
        <f>B65</f>
        <v>#DIV/0!</v>
      </c>
      <c r="L15" s="46"/>
      <c r="O15" s="44"/>
      <c r="P15" s="44"/>
      <c r="Q15" s="44"/>
      <c r="R15" s="44"/>
      <c r="S15" s="44"/>
    </row>
    <row r="16" spans="1:25" ht="30" x14ac:dyDescent="0.25">
      <c r="A16" s="143"/>
      <c r="B16" s="43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5"/>
      <c r="D16" s="39"/>
      <c r="E16" s="39"/>
      <c r="F16" s="39"/>
      <c r="G16" s="39"/>
      <c r="H16" s="39"/>
      <c r="I16" s="65"/>
      <c r="J16" s="40"/>
      <c r="L16" s="46"/>
      <c r="O16" s="44"/>
      <c r="P16" s="44"/>
      <c r="Q16" s="44"/>
      <c r="R16" s="44"/>
      <c r="S16" s="44"/>
    </row>
    <row r="17" spans="1:13" ht="45" customHeight="1" x14ac:dyDescent="0.25">
      <c r="A17" s="143"/>
      <c r="B17" s="43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5"/>
      <c r="D17" s="69"/>
      <c r="E17" s="69"/>
      <c r="G17" s="149" t="s">
        <v>47</v>
      </c>
      <c r="H17" s="149"/>
      <c r="I17" s="149"/>
      <c r="J17" s="149"/>
      <c r="K17" s="149"/>
      <c r="L17" s="149"/>
      <c r="M17" s="149"/>
    </row>
    <row r="18" spans="1:13" x14ac:dyDescent="0.25">
      <c r="A18" s="144"/>
      <c r="B18" s="43" t="str">
        <f>УПРАВЛЕНИЕ!B16</f>
        <v>Принимает участие в мероприятиях патриотической направленности.</v>
      </c>
      <c r="C18" s="75"/>
      <c r="D18" s="69"/>
      <c r="E18" s="69"/>
      <c r="G18" s="149"/>
      <c r="H18" s="149"/>
      <c r="I18" s="149"/>
      <c r="J18" s="149"/>
      <c r="K18" s="149"/>
      <c r="L18" s="149"/>
      <c r="M18" s="149"/>
    </row>
    <row r="19" spans="1:13" ht="18" customHeight="1" x14ac:dyDescent="0.25">
      <c r="A19" s="140" t="s">
        <v>29</v>
      </c>
      <c r="B19" s="141"/>
      <c r="C19" s="76" t="e">
        <f>AVERAGE(C14:C18)</f>
        <v>#DIV/0!</v>
      </c>
      <c r="D19" s="69"/>
      <c r="E19" s="69"/>
      <c r="G19" s="149"/>
      <c r="H19" s="149"/>
      <c r="I19" s="149"/>
      <c r="J19" s="149"/>
      <c r="K19" s="149"/>
      <c r="L19" s="149"/>
      <c r="M19" s="149"/>
    </row>
    <row r="20" spans="1:13" ht="45" x14ac:dyDescent="0.25">
      <c r="A20" s="142" t="str">
        <f>УПРАВЛЕНИЕ!A17</f>
        <v>Духовно-нравственное воспитание</v>
      </c>
      <c r="B20" s="43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5"/>
      <c r="D20" s="69"/>
      <c r="E20" s="69"/>
      <c r="G20" s="149"/>
      <c r="H20" s="149"/>
      <c r="I20" s="149"/>
      <c r="J20" s="149"/>
      <c r="K20" s="149"/>
      <c r="L20" s="149"/>
      <c r="M20" s="149"/>
    </row>
    <row r="21" spans="1:13" ht="45.75" customHeight="1" x14ac:dyDescent="0.25">
      <c r="A21" s="143"/>
      <c r="B21" s="43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5"/>
      <c r="D21" s="69"/>
      <c r="E21" s="69"/>
      <c r="G21" s="112"/>
      <c r="H21" s="112"/>
      <c r="I21" s="112"/>
      <c r="J21" s="112"/>
      <c r="K21" s="112"/>
      <c r="L21" s="112"/>
      <c r="M21" s="112"/>
    </row>
    <row r="22" spans="1:13" ht="45" x14ac:dyDescent="0.25">
      <c r="A22" s="143"/>
      <c r="B22" s="43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5"/>
      <c r="D22" s="69"/>
      <c r="E22" s="69"/>
      <c r="G22" s="112"/>
      <c r="H22" s="112"/>
      <c r="I22" s="112"/>
      <c r="J22" s="112"/>
      <c r="K22" s="112"/>
      <c r="L22" s="112"/>
      <c r="M22" s="112"/>
    </row>
    <row r="23" spans="1:13" ht="60" x14ac:dyDescent="0.25">
      <c r="A23" s="143"/>
      <c r="B23" s="43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5"/>
      <c r="D23" s="69"/>
      <c r="E23" s="69"/>
      <c r="G23" s="112"/>
      <c r="H23" s="112"/>
      <c r="I23" s="112"/>
      <c r="J23" s="112"/>
      <c r="K23" s="112"/>
      <c r="L23" s="112"/>
      <c r="M23" s="112"/>
    </row>
    <row r="24" spans="1:13" ht="45" x14ac:dyDescent="0.25">
      <c r="A24" s="143"/>
      <c r="B24" s="43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5"/>
      <c r="D24" s="69"/>
      <c r="E24" s="69"/>
      <c r="F24" s="69"/>
    </row>
    <row r="25" spans="1:13" ht="45" x14ac:dyDescent="0.25">
      <c r="A25" s="144"/>
      <c r="B25" s="43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5"/>
      <c r="D25" s="69"/>
      <c r="E25" s="69"/>
      <c r="F25" s="69"/>
    </row>
    <row r="26" spans="1:13" ht="18" customHeight="1" x14ac:dyDescent="0.25">
      <c r="A26" s="138" t="s">
        <v>30</v>
      </c>
      <c r="B26" s="139"/>
      <c r="C26" s="76" t="e">
        <f>AVERAGE(C20:C25)</f>
        <v>#DIV/0!</v>
      </c>
      <c r="D26" s="69"/>
      <c r="E26" s="69"/>
      <c r="F26" s="69"/>
    </row>
    <row r="27" spans="1:13" ht="30" x14ac:dyDescent="0.25">
      <c r="A27" s="137" t="str">
        <f>УПРАВЛЕНИЕ!A23</f>
        <v>Эстетическое воспитание</v>
      </c>
      <c r="B27" s="72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5"/>
      <c r="D27" s="69"/>
      <c r="E27" s="69"/>
      <c r="F27" s="69"/>
      <c r="G27" s="64"/>
      <c r="H27" s="64"/>
      <c r="I27" s="64"/>
      <c r="J27" s="64"/>
      <c r="K27" s="64"/>
      <c r="L27" s="64"/>
    </row>
    <row r="28" spans="1:13" ht="45" x14ac:dyDescent="0.25">
      <c r="A28" s="137"/>
      <c r="B28" s="43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5"/>
      <c r="D28" s="69"/>
      <c r="E28" s="69"/>
      <c r="F28" s="69"/>
      <c r="G28" s="64"/>
      <c r="H28" s="64"/>
      <c r="I28" s="64"/>
      <c r="J28" s="64"/>
      <c r="K28" s="64"/>
      <c r="L28" s="64"/>
      <c r="M28" s="54"/>
    </row>
    <row r="29" spans="1:13" ht="45" x14ac:dyDescent="0.25">
      <c r="A29" s="137"/>
      <c r="B29" s="43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5"/>
      <c r="D29" s="69"/>
      <c r="E29" s="69"/>
      <c r="F29" s="69"/>
      <c r="G29" s="64"/>
      <c r="H29" s="64"/>
      <c r="I29" s="64"/>
      <c r="J29" s="64"/>
      <c r="K29" s="64"/>
      <c r="L29" s="64"/>
      <c r="M29" s="54"/>
    </row>
    <row r="30" spans="1:13" ht="30" x14ac:dyDescent="0.25">
      <c r="A30" s="137"/>
      <c r="B30" s="43" t="str">
        <f>УПРАВЛЕНИЕ!B26</f>
        <v>Ориентирован на самовыражение в разных видах искусства, в художественном творчестве.</v>
      </c>
      <c r="C30" s="75"/>
      <c r="D30" s="69"/>
      <c r="E30" s="69"/>
      <c r="F30" s="69"/>
      <c r="K30" s="54"/>
      <c r="L30" s="54"/>
      <c r="M30" s="54"/>
    </row>
    <row r="31" spans="1:13" ht="18" customHeight="1" x14ac:dyDescent="0.25">
      <c r="A31" s="138" t="s">
        <v>31</v>
      </c>
      <c r="B31" s="139"/>
      <c r="C31" s="76" t="e">
        <f>AVERAGE(C27:C30)</f>
        <v>#DIV/0!</v>
      </c>
      <c r="D31" s="69"/>
      <c r="E31" s="69"/>
      <c r="F31" s="69"/>
      <c r="K31" s="54"/>
      <c r="L31" s="54"/>
      <c r="M31" s="54"/>
    </row>
    <row r="32" spans="1:13" ht="45" x14ac:dyDescent="0.25">
      <c r="A32" s="13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3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5"/>
      <c r="D32" s="69"/>
      <c r="E32" s="69"/>
      <c r="F32" s="69"/>
      <c r="G32" s="55"/>
      <c r="H32" s="55"/>
      <c r="I32" s="55"/>
      <c r="J32" s="55"/>
      <c r="K32" s="54"/>
      <c r="L32" s="54"/>
      <c r="M32" s="54"/>
    </row>
    <row r="33" spans="1:13" ht="45" x14ac:dyDescent="0.25">
      <c r="A33" s="137"/>
      <c r="B33" s="43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5"/>
      <c r="D33" s="69"/>
      <c r="E33" s="69"/>
      <c r="F33" s="69"/>
      <c r="G33" s="55"/>
      <c r="H33" s="55"/>
      <c r="I33" s="55"/>
      <c r="J33" s="55"/>
      <c r="K33" s="54"/>
      <c r="L33" s="54"/>
      <c r="M33" s="54"/>
    </row>
    <row r="34" spans="1:13" ht="45" x14ac:dyDescent="0.25">
      <c r="A34" s="137"/>
      <c r="B34" s="43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5"/>
      <c r="D34" s="69"/>
      <c r="E34" s="69"/>
      <c r="F34" s="69"/>
    </row>
    <row r="35" spans="1:13" ht="30" x14ac:dyDescent="0.25">
      <c r="A35" s="137"/>
      <c r="B35" s="43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5"/>
      <c r="D35" s="69"/>
      <c r="E35" s="69"/>
      <c r="F35" s="69"/>
    </row>
    <row r="36" spans="1:13" ht="30" x14ac:dyDescent="0.25">
      <c r="A36" s="137"/>
      <c r="B36" s="43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5"/>
      <c r="D36" s="69"/>
      <c r="E36" s="69"/>
      <c r="F36" s="69"/>
    </row>
    <row r="37" spans="1:13" ht="18" customHeight="1" x14ac:dyDescent="0.25">
      <c r="A37" s="138" t="s">
        <v>32</v>
      </c>
      <c r="B37" s="139"/>
      <c r="C37" s="76" t="e">
        <f>AVERAGE(C32:C36)</f>
        <v>#DIV/0!</v>
      </c>
      <c r="D37" s="69"/>
      <c r="E37" s="69"/>
      <c r="F37" s="69"/>
    </row>
    <row r="38" spans="1:13" x14ac:dyDescent="0.25">
      <c r="A38" s="137" t="str">
        <f>УПРАВЛЕНИЕ!A32</f>
        <v>Трудовое воспитание</v>
      </c>
      <c r="B38" s="43" t="str">
        <f>УПРАВЛЕНИЕ!B32</f>
        <v>Уважает труд, результаты своего труда, труда других людей.</v>
      </c>
      <c r="C38" s="75"/>
      <c r="D38" s="69"/>
      <c r="E38" s="69"/>
      <c r="F38" s="69"/>
    </row>
    <row r="39" spans="1:13" ht="30" x14ac:dyDescent="0.25">
      <c r="A39" s="137"/>
      <c r="B39" s="43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5"/>
      <c r="D39" s="69"/>
      <c r="E39" s="69"/>
      <c r="F39" s="69"/>
    </row>
    <row r="40" spans="1:13" ht="45" x14ac:dyDescent="0.25">
      <c r="A40" s="137"/>
      <c r="B40" s="43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5"/>
      <c r="D40" s="69"/>
      <c r="E40" s="69"/>
      <c r="F40" s="69"/>
    </row>
    <row r="41" spans="1:13" ht="60" x14ac:dyDescent="0.25">
      <c r="A41" s="137"/>
      <c r="B41" s="43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5"/>
      <c r="D41" s="69"/>
      <c r="E41" s="69"/>
      <c r="F41" s="69"/>
    </row>
    <row r="42" spans="1:13" ht="45" x14ac:dyDescent="0.25">
      <c r="A42" s="137"/>
      <c r="B42" s="43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5"/>
      <c r="D42" s="69"/>
      <c r="E42" s="69"/>
      <c r="F42" s="69"/>
    </row>
    <row r="43" spans="1:13" ht="17.25" customHeight="1" x14ac:dyDescent="0.25">
      <c r="A43" s="138" t="s">
        <v>34</v>
      </c>
      <c r="B43" s="139"/>
      <c r="C43" s="76" t="e">
        <f>AVERAGE(C38:C42)</f>
        <v>#DIV/0!</v>
      </c>
      <c r="D43" s="69"/>
      <c r="E43" s="69"/>
      <c r="F43" s="69"/>
    </row>
    <row r="44" spans="1:13" ht="30" x14ac:dyDescent="0.25">
      <c r="A44" s="137" t="str">
        <f>УПРАВЛЕНИЕ!A37</f>
        <v>Экологическое воспитание</v>
      </c>
      <c r="B44" s="43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5"/>
      <c r="D44" s="69"/>
      <c r="E44" s="69"/>
      <c r="F44" s="69"/>
    </row>
    <row r="45" spans="1:13" x14ac:dyDescent="0.25">
      <c r="A45" s="137"/>
      <c r="B45" s="43" t="str">
        <f>УПРАВЛЕНИЕ!B38</f>
        <v>Выражает активное неприятие действий, приносящих вред природе.</v>
      </c>
      <c r="C45" s="75"/>
      <c r="D45" s="69"/>
      <c r="E45" s="69"/>
      <c r="F45" s="69"/>
    </row>
    <row r="46" spans="1:13" ht="30" x14ac:dyDescent="0.25">
      <c r="A46" s="137"/>
      <c r="B46" s="43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5"/>
      <c r="D46" s="69"/>
      <c r="E46" s="69"/>
      <c r="F46" s="69"/>
    </row>
    <row r="47" spans="1:13" ht="45" x14ac:dyDescent="0.25">
      <c r="A47" s="137"/>
      <c r="B47" s="43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5"/>
      <c r="D47" s="69"/>
      <c r="E47" s="69"/>
      <c r="F47" s="69"/>
    </row>
    <row r="48" spans="1:13" ht="30" x14ac:dyDescent="0.25">
      <c r="A48" s="137"/>
      <c r="B48" s="43" t="str">
        <f>УПРАВЛЕНИЕ!B41</f>
        <v>Участвует в   практической   деятельности   экологической, природоохранной направленности.</v>
      </c>
      <c r="C48" s="75"/>
      <c r="D48" s="69"/>
      <c r="E48" s="69"/>
      <c r="F48" s="69"/>
    </row>
    <row r="49" spans="1:6" ht="18" customHeight="1" x14ac:dyDescent="0.25">
      <c r="A49" s="138" t="s">
        <v>44</v>
      </c>
      <c r="B49" s="139"/>
      <c r="C49" s="76" t="e">
        <f>AVERAGE(C44:C48)</f>
        <v>#DIV/0!</v>
      </c>
      <c r="D49" s="69"/>
      <c r="E49" s="69"/>
      <c r="F49" s="69"/>
    </row>
    <row r="50" spans="1:6" ht="30" x14ac:dyDescent="0.25">
      <c r="A50" s="137" t="str">
        <f>УПРАВЛЕНИЕ!A42</f>
        <v>Ценность научного познания</v>
      </c>
      <c r="B50" s="43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5"/>
      <c r="D50" s="69"/>
      <c r="E50" s="69"/>
      <c r="F50" s="69"/>
    </row>
    <row r="51" spans="1:6" ht="45" x14ac:dyDescent="0.25">
      <c r="A51" s="137"/>
      <c r="B51" s="43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5"/>
      <c r="D51" s="69"/>
      <c r="E51" s="69"/>
      <c r="F51" s="69"/>
    </row>
    <row r="52" spans="1:6" ht="45" x14ac:dyDescent="0.25">
      <c r="A52" s="137"/>
      <c r="B52" s="43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5"/>
      <c r="D52" s="69"/>
      <c r="E52" s="69"/>
      <c r="F52" s="69"/>
    </row>
    <row r="53" spans="1:6" ht="45" x14ac:dyDescent="0.25">
      <c r="A53" s="137"/>
      <c r="B53" s="43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5"/>
      <c r="D53" s="69"/>
      <c r="E53" s="69"/>
      <c r="F53" s="69"/>
    </row>
    <row r="54" spans="1:6" ht="18" customHeight="1" x14ac:dyDescent="0.25">
      <c r="A54" s="138" t="s">
        <v>35</v>
      </c>
      <c r="B54" s="139"/>
      <c r="C54" s="76" t="e">
        <f>AVERAGE(C50:C53)</f>
        <v>#DIV/0!</v>
      </c>
      <c r="D54" s="69"/>
      <c r="E54" s="69"/>
      <c r="F54" s="69"/>
    </row>
    <row r="57" spans="1:6" hidden="1" x14ac:dyDescent="0.25">
      <c r="A57" s="42" t="s">
        <v>38</v>
      </c>
      <c r="B57" s="41" t="e">
        <f>C13</f>
        <v>#DIV/0!</v>
      </c>
    </row>
    <row r="58" spans="1:6" hidden="1" x14ac:dyDescent="0.25">
      <c r="A58" s="42" t="s">
        <v>39</v>
      </c>
      <c r="B58" s="41" t="e">
        <f>C19</f>
        <v>#DIV/0!</v>
      </c>
    </row>
    <row r="59" spans="1:6" ht="30" hidden="1" x14ac:dyDescent="0.25">
      <c r="A59" s="42" t="s">
        <v>36</v>
      </c>
      <c r="B59" s="41" t="e">
        <f>C26</f>
        <v>#DIV/0!</v>
      </c>
    </row>
    <row r="60" spans="1:6" hidden="1" x14ac:dyDescent="0.25">
      <c r="A60" s="63" t="s">
        <v>37</v>
      </c>
      <c r="B60" s="41" t="e">
        <f>C31</f>
        <v>#DIV/0!</v>
      </c>
    </row>
    <row r="61" spans="1:6" hidden="1" x14ac:dyDescent="0.25">
      <c r="A61" s="42" t="s">
        <v>40</v>
      </c>
      <c r="B61" s="41" t="e">
        <f>C37</f>
        <v>#DIV/0!</v>
      </c>
    </row>
    <row r="62" spans="1:6" hidden="1" x14ac:dyDescent="0.25">
      <c r="A62" s="42" t="s">
        <v>41</v>
      </c>
      <c r="B62" s="41" t="e">
        <f>C43</f>
        <v>#DIV/0!</v>
      </c>
    </row>
    <row r="63" spans="1:6" hidden="1" x14ac:dyDescent="0.25">
      <c r="A63" s="22" t="s">
        <v>42</v>
      </c>
      <c r="B63" s="41" t="e">
        <f>C49</f>
        <v>#DIV/0!</v>
      </c>
    </row>
    <row r="64" spans="1:6" ht="30" hidden="1" x14ac:dyDescent="0.25">
      <c r="A64" s="42" t="s">
        <v>26</v>
      </c>
      <c r="B64" s="41" t="e">
        <f>C54</f>
        <v>#DIV/0!</v>
      </c>
    </row>
    <row r="65" spans="1:2" hidden="1" x14ac:dyDescent="0.25">
      <c r="A65" s="78" t="s">
        <v>16</v>
      </c>
      <c r="B65" s="79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2" t="s">
        <v>0</v>
      </c>
    </row>
    <row r="71" spans="1:2" ht="75" hidden="1" x14ac:dyDescent="0.25">
      <c r="A71" s="42" t="s">
        <v>1</v>
      </c>
    </row>
    <row r="72" spans="1:2" ht="75" hidden="1" x14ac:dyDescent="0.25">
      <c r="A72" s="42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1">
        <f>СТАРТ!B13</f>
        <v>0</v>
      </c>
      <c r="C3" s="56">
        <f>СТАРТ!D5</f>
        <v>0</v>
      </c>
      <c r="D3" s="70"/>
      <c r="E3" s="147" t="s">
        <v>64</v>
      </c>
      <c r="F3" s="147"/>
      <c r="G3" s="147"/>
      <c r="H3" s="147"/>
      <c r="I3" s="147"/>
      <c r="J3" s="147"/>
      <c r="K3" s="147"/>
      <c r="L3" s="147"/>
      <c r="M3" s="147"/>
    </row>
    <row r="4" spans="1:25" ht="15.75" x14ac:dyDescent="0.25">
      <c r="A4" s="110" t="s">
        <v>4</v>
      </c>
      <c r="B4" s="107"/>
      <c r="C4" s="110" t="s">
        <v>5</v>
      </c>
      <c r="D4" s="50"/>
      <c r="E4" s="50"/>
      <c r="F4" s="148">
        <f>B3</f>
        <v>0</v>
      </c>
      <c r="G4" s="148"/>
      <c r="H4" s="148"/>
      <c r="I4" s="148"/>
      <c r="J4" s="148"/>
      <c r="K4" s="148"/>
      <c r="L4" s="148"/>
      <c r="M4" s="148"/>
    </row>
    <row r="5" spans="1:25" ht="21" customHeight="1" x14ac:dyDescent="0.25">
      <c r="D5" s="50"/>
      <c r="E5" s="50"/>
      <c r="F5" s="50"/>
      <c r="G5" s="52"/>
      <c r="H5" s="146" t="s">
        <v>19</v>
      </c>
      <c r="I5" s="146"/>
      <c r="J5" s="53">
        <f>СТАРТ!D5</f>
        <v>0</v>
      </c>
      <c r="K5" s="50" t="s">
        <v>14</v>
      </c>
      <c r="L5" s="50"/>
      <c r="M5" s="51"/>
    </row>
    <row r="6" spans="1:25" ht="48.75" customHeight="1" x14ac:dyDescent="0.25">
      <c r="A6" s="77" t="s">
        <v>21</v>
      </c>
      <c r="B6" s="77" t="s">
        <v>12</v>
      </c>
      <c r="C6" s="77" t="s">
        <v>3</v>
      </c>
      <c r="D6" s="69"/>
      <c r="E6" s="69"/>
      <c r="F6" s="152">
        <f>СТАРТ!B3</f>
        <v>0</v>
      </c>
      <c r="G6" s="152"/>
      <c r="I6" s="47"/>
      <c r="J6" s="48"/>
      <c r="L6" s="155">
        <f>A3</f>
        <v>0</v>
      </c>
      <c r="M6" s="155"/>
    </row>
    <row r="7" spans="1:25" ht="45" x14ac:dyDescent="0.25">
      <c r="A7" s="142" t="str">
        <f>УПРАВЛЕНИЕ!A6</f>
        <v>Гражданское воспитание</v>
      </c>
      <c r="B7" s="43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5"/>
      <c r="D7" s="67"/>
      <c r="E7" s="67"/>
      <c r="F7" s="153" t="s">
        <v>15</v>
      </c>
      <c r="G7" s="153"/>
      <c r="H7" s="29"/>
      <c r="I7" s="44"/>
      <c r="J7" s="45"/>
      <c r="L7" s="153" t="s">
        <v>4</v>
      </c>
      <c r="M7" s="153"/>
      <c r="O7" s="154" t="s">
        <v>13</v>
      </c>
      <c r="P7" s="154"/>
      <c r="Q7" s="154"/>
      <c r="R7" s="154"/>
      <c r="S7" s="154"/>
      <c r="T7" s="89"/>
    </row>
    <row r="8" spans="1:25" ht="60" x14ac:dyDescent="0.25">
      <c r="A8" s="143"/>
      <c r="B8" s="43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5"/>
      <c r="D8" s="68"/>
      <c r="E8" s="68"/>
      <c r="F8" s="68"/>
      <c r="O8" s="150" t="s">
        <v>51</v>
      </c>
      <c r="P8" s="150"/>
      <c r="Q8" s="150"/>
      <c r="R8" s="150"/>
      <c r="S8" s="151" t="s">
        <v>52</v>
      </c>
      <c r="T8" s="136"/>
    </row>
    <row r="9" spans="1:25" ht="15.75" x14ac:dyDescent="0.25">
      <c r="A9" s="143"/>
      <c r="B9" s="43" t="str">
        <f>УПРАВЛЕНИЕ!B8</f>
        <v xml:space="preserve">Проявляет уважение к государственным символам России, праздникам. </v>
      </c>
      <c r="C9" s="75"/>
      <c r="D9" s="68"/>
      <c r="E9" s="68"/>
      <c r="F9" s="68"/>
      <c r="O9" s="150"/>
      <c r="P9" s="150"/>
      <c r="Q9" s="150"/>
      <c r="R9" s="150"/>
      <c r="S9" s="151"/>
      <c r="T9" s="136"/>
      <c r="Y9" s="49"/>
    </row>
    <row r="10" spans="1:25" ht="45" x14ac:dyDescent="0.25">
      <c r="A10" s="143"/>
      <c r="B10" s="43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5"/>
      <c r="D10" s="68"/>
      <c r="E10" s="68"/>
      <c r="F10" s="68"/>
      <c r="H10" s="44"/>
      <c r="I10" s="44"/>
      <c r="J10" s="45"/>
      <c r="O10" s="150"/>
      <c r="P10" s="150"/>
      <c r="Q10" s="150"/>
      <c r="R10" s="150"/>
      <c r="S10" s="151"/>
      <c r="T10" s="109"/>
    </row>
    <row r="11" spans="1:25" ht="30" x14ac:dyDescent="0.25">
      <c r="A11" s="143"/>
      <c r="B11" s="43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5"/>
      <c r="D11" s="39"/>
      <c r="E11" s="39"/>
      <c r="F11" s="39"/>
      <c r="H11" s="37"/>
      <c r="I11" s="37"/>
      <c r="J11" s="38"/>
      <c r="O11" s="150"/>
      <c r="P11" s="150"/>
      <c r="Q11" s="150"/>
      <c r="R11" s="150"/>
      <c r="S11" s="151"/>
      <c r="T11" s="109"/>
    </row>
    <row r="12" spans="1:25" ht="45" x14ac:dyDescent="0.25">
      <c r="A12" s="143"/>
      <c r="B12" s="43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5"/>
      <c r="D12" s="39"/>
      <c r="E12" s="39"/>
      <c r="F12" s="39"/>
      <c r="G12" s="37"/>
      <c r="H12" s="37"/>
      <c r="I12" s="37"/>
      <c r="J12" s="38"/>
      <c r="O12" s="90"/>
      <c r="P12" s="90"/>
      <c r="Q12" s="90"/>
      <c r="R12" s="90"/>
      <c r="S12" s="90"/>
      <c r="T12" s="108"/>
    </row>
    <row r="13" spans="1:25" ht="18" customHeight="1" x14ac:dyDescent="0.25">
      <c r="A13" s="140" t="s">
        <v>27</v>
      </c>
      <c r="B13" s="141"/>
      <c r="C13" s="76" t="e">
        <f>AVERAGE(C7:C12)</f>
        <v>#DIV/0!</v>
      </c>
      <c r="D13" s="39"/>
      <c r="E13" s="39"/>
      <c r="F13" s="39"/>
      <c r="G13" s="37"/>
      <c r="H13" s="37"/>
      <c r="I13" s="37"/>
      <c r="J13" s="38"/>
      <c r="O13" s="44"/>
      <c r="P13" s="44"/>
      <c r="Q13" s="44" t="s">
        <v>17</v>
      </c>
      <c r="R13" s="44"/>
      <c r="S13" s="44"/>
    </row>
    <row r="14" spans="1:25" ht="30" x14ac:dyDescent="0.25">
      <c r="A14" s="142" t="str">
        <f>УПРАВЛЕНИЕ!A12</f>
        <v>Патриотическое воспитание</v>
      </c>
      <c r="B14" s="43" t="str">
        <f>УПРАВЛЕНИЕ!B12</f>
        <v>Сознаёт свою национальную, этническую принадлежность, любит свой народ, его традиции, культуру.</v>
      </c>
      <c r="C14" s="75"/>
      <c r="D14" s="39"/>
      <c r="E14" s="39"/>
      <c r="F14" s="39"/>
      <c r="G14" s="39"/>
      <c r="H14" s="39"/>
      <c r="O14" s="44"/>
      <c r="P14" s="44"/>
      <c r="Q14" s="44"/>
      <c r="R14" s="44"/>
      <c r="S14" s="44"/>
    </row>
    <row r="15" spans="1:25" ht="45" x14ac:dyDescent="0.25">
      <c r="A15" s="143"/>
      <c r="B15" s="43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5"/>
      <c r="D15" s="39"/>
      <c r="E15" s="39"/>
      <c r="F15" s="39"/>
      <c r="G15" s="39"/>
      <c r="H15" s="65" t="s">
        <v>43</v>
      </c>
      <c r="I15" s="40"/>
      <c r="K15" s="46" t="e">
        <f>B65</f>
        <v>#DIV/0!</v>
      </c>
      <c r="L15" s="46"/>
      <c r="O15" s="44"/>
      <c r="P15" s="44"/>
      <c r="Q15" s="44"/>
      <c r="R15" s="44"/>
      <c r="S15" s="44"/>
    </row>
    <row r="16" spans="1:25" ht="30" x14ac:dyDescent="0.25">
      <c r="A16" s="143"/>
      <c r="B16" s="43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5"/>
      <c r="D16" s="39"/>
      <c r="E16" s="39"/>
      <c r="F16" s="39"/>
      <c r="G16" s="39"/>
      <c r="H16" s="39"/>
      <c r="I16" s="65"/>
      <c r="J16" s="40"/>
      <c r="L16" s="46"/>
      <c r="O16" s="44"/>
      <c r="P16" s="44"/>
      <c r="Q16" s="44"/>
      <c r="R16" s="44"/>
      <c r="S16" s="44"/>
    </row>
    <row r="17" spans="1:13" ht="45" customHeight="1" x14ac:dyDescent="0.25">
      <c r="A17" s="143"/>
      <c r="B17" s="43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5"/>
      <c r="D17" s="69"/>
      <c r="E17" s="69"/>
      <c r="G17" s="149" t="s">
        <v>47</v>
      </c>
      <c r="H17" s="149"/>
      <c r="I17" s="149"/>
      <c r="J17" s="149"/>
      <c r="K17" s="149"/>
      <c r="L17" s="149"/>
      <c r="M17" s="149"/>
    </row>
    <row r="18" spans="1:13" x14ac:dyDescent="0.25">
      <c r="A18" s="144"/>
      <c r="B18" s="43" t="str">
        <f>УПРАВЛЕНИЕ!B16</f>
        <v>Принимает участие в мероприятиях патриотической направленности.</v>
      </c>
      <c r="C18" s="75"/>
      <c r="D18" s="69"/>
      <c r="E18" s="69"/>
      <c r="G18" s="149"/>
      <c r="H18" s="149"/>
      <c r="I18" s="149"/>
      <c r="J18" s="149"/>
      <c r="K18" s="149"/>
      <c r="L18" s="149"/>
      <c r="M18" s="149"/>
    </row>
    <row r="19" spans="1:13" ht="18" customHeight="1" x14ac:dyDescent="0.25">
      <c r="A19" s="140" t="s">
        <v>29</v>
      </c>
      <c r="B19" s="141"/>
      <c r="C19" s="76" t="e">
        <f>AVERAGE(C14:C18)</f>
        <v>#DIV/0!</v>
      </c>
      <c r="D19" s="69"/>
      <c r="E19" s="69"/>
      <c r="G19" s="149"/>
      <c r="H19" s="149"/>
      <c r="I19" s="149"/>
      <c r="J19" s="149"/>
      <c r="K19" s="149"/>
      <c r="L19" s="149"/>
      <c r="M19" s="149"/>
    </row>
    <row r="20" spans="1:13" ht="45" x14ac:dyDescent="0.25">
      <c r="A20" s="142" t="str">
        <f>УПРАВЛЕНИЕ!A17</f>
        <v>Духовно-нравственное воспитание</v>
      </c>
      <c r="B20" s="43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5"/>
      <c r="D20" s="69"/>
      <c r="E20" s="69"/>
      <c r="G20" s="149"/>
      <c r="H20" s="149"/>
      <c r="I20" s="149"/>
      <c r="J20" s="149"/>
      <c r="K20" s="149"/>
      <c r="L20" s="149"/>
      <c r="M20" s="149"/>
    </row>
    <row r="21" spans="1:13" ht="45.75" customHeight="1" x14ac:dyDescent="0.25">
      <c r="A21" s="143"/>
      <c r="B21" s="43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5"/>
      <c r="D21" s="69"/>
      <c r="E21" s="69"/>
      <c r="G21" s="112"/>
      <c r="H21" s="112"/>
      <c r="I21" s="112"/>
      <c r="J21" s="112"/>
      <c r="K21" s="112"/>
      <c r="L21" s="112"/>
      <c r="M21" s="112"/>
    </row>
    <row r="22" spans="1:13" ht="45" x14ac:dyDescent="0.25">
      <c r="A22" s="143"/>
      <c r="B22" s="43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5"/>
      <c r="D22" s="69"/>
      <c r="E22" s="69"/>
      <c r="G22" s="112"/>
      <c r="H22" s="112"/>
      <c r="I22" s="112"/>
      <c r="J22" s="112"/>
      <c r="K22" s="112"/>
      <c r="L22" s="112"/>
      <c r="M22" s="112"/>
    </row>
    <row r="23" spans="1:13" ht="60" x14ac:dyDescent="0.25">
      <c r="A23" s="143"/>
      <c r="B23" s="43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5"/>
      <c r="D23" s="69"/>
      <c r="E23" s="69"/>
      <c r="G23" s="112"/>
      <c r="H23" s="112"/>
      <c r="I23" s="112"/>
      <c r="J23" s="112"/>
      <c r="K23" s="112"/>
      <c r="L23" s="112"/>
      <c r="M23" s="112"/>
    </row>
    <row r="24" spans="1:13" ht="45" x14ac:dyDescent="0.25">
      <c r="A24" s="143"/>
      <c r="B24" s="43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5"/>
      <c r="D24" s="69"/>
      <c r="E24" s="69"/>
      <c r="F24" s="69"/>
    </row>
    <row r="25" spans="1:13" ht="45" x14ac:dyDescent="0.25">
      <c r="A25" s="144"/>
      <c r="B25" s="43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5"/>
      <c r="D25" s="69"/>
      <c r="E25" s="69"/>
      <c r="F25" s="69"/>
    </row>
    <row r="26" spans="1:13" ht="18" customHeight="1" x14ac:dyDescent="0.25">
      <c r="A26" s="138" t="s">
        <v>30</v>
      </c>
      <c r="B26" s="139"/>
      <c r="C26" s="76" t="e">
        <f>AVERAGE(C20:C25)</f>
        <v>#DIV/0!</v>
      </c>
      <c r="D26" s="69"/>
      <c r="E26" s="69"/>
      <c r="F26" s="69"/>
    </row>
    <row r="27" spans="1:13" ht="30" x14ac:dyDescent="0.25">
      <c r="A27" s="137" t="str">
        <f>УПРАВЛЕНИЕ!A23</f>
        <v>Эстетическое воспитание</v>
      </c>
      <c r="B27" s="72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5"/>
      <c r="D27" s="69"/>
      <c r="E27" s="69"/>
      <c r="F27" s="69"/>
      <c r="G27" s="64"/>
      <c r="H27" s="64"/>
      <c r="I27" s="64"/>
      <c r="J27" s="64"/>
      <c r="K27" s="64"/>
      <c r="L27" s="64"/>
    </row>
    <row r="28" spans="1:13" ht="45" x14ac:dyDescent="0.25">
      <c r="A28" s="137"/>
      <c r="B28" s="43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5"/>
      <c r="D28" s="69"/>
      <c r="E28" s="69"/>
      <c r="F28" s="69"/>
      <c r="G28" s="64"/>
      <c r="H28" s="64"/>
      <c r="I28" s="64"/>
      <c r="J28" s="64"/>
      <c r="K28" s="64"/>
      <c r="L28" s="64"/>
      <c r="M28" s="54"/>
    </row>
    <row r="29" spans="1:13" ht="45" x14ac:dyDescent="0.25">
      <c r="A29" s="137"/>
      <c r="B29" s="43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5"/>
      <c r="D29" s="69"/>
      <c r="E29" s="69"/>
      <c r="F29" s="69"/>
      <c r="G29" s="64"/>
      <c r="H29" s="64"/>
      <c r="I29" s="64"/>
      <c r="J29" s="64"/>
      <c r="K29" s="64"/>
      <c r="L29" s="64"/>
      <c r="M29" s="54"/>
    </row>
    <row r="30" spans="1:13" ht="30" x14ac:dyDescent="0.25">
      <c r="A30" s="137"/>
      <c r="B30" s="43" t="str">
        <f>УПРАВЛЕНИЕ!B26</f>
        <v>Ориентирован на самовыражение в разных видах искусства, в художественном творчестве.</v>
      </c>
      <c r="C30" s="75"/>
      <c r="D30" s="69"/>
      <c r="E30" s="69"/>
      <c r="F30" s="69"/>
      <c r="K30" s="54"/>
      <c r="L30" s="54"/>
      <c r="M30" s="54"/>
    </row>
    <row r="31" spans="1:13" ht="18" customHeight="1" x14ac:dyDescent="0.25">
      <c r="A31" s="138" t="s">
        <v>31</v>
      </c>
      <c r="B31" s="139"/>
      <c r="C31" s="76" t="e">
        <f>AVERAGE(C27:C30)</f>
        <v>#DIV/0!</v>
      </c>
      <c r="D31" s="69"/>
      <c r="E31" s="69"/>
      <c r="F31" s="69"/>
      <c r="K31" s="54"/>
      <c r="L31" s="54"/>
      <c r="M31" s="54"/>
    </row>
    <row r="32" spans="1:13" ht="45" x14ac:dyDescent="0.25">
      <c r="A32" s="13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3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5"/>
      <c r="D32" s="69"/>
      <c r="E32" s="69"/>
      <c r="F32" s="69"/>
      <c r="G32" s="55"/>
      <c r="H32" s="55"/>
      <c r="I32" s="55"/>
      <c r="J32" s="55"/>
      <c r="K32" s="54"/>
      <c r="L32" s="54"/>
      <c r="M32" s="54"/>
    </row>
    <row r="33" spans="1:13" ht="45" x14ac:dyDescent="0.25">
      <c r="A33" s="137"/>
      <c r="B33" s="43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5"/>
      <c r="D33" s="69"/>
      <c r="E33" s="69"/>
      <c r="F33" s="69"/>
      <c r="G33" s="55"/>
      <c r="H33" s="55"/>
      <c r="I33" s="55"/>
      <c r="J33" s="55"/>
      <c r="K33" s="54"/>
      <c r="L33" s="54"/>
      <c r="M33" s="54"/>
    </row>
    <row r="34" spans="1:13" ht="45" x14ac:dyDescent="0.25">
      <c r="A34" s="137"/>
      <c r="B34" s="43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5"/>
      <c r="D34" s="69"/>
      <c r="E34" s="69"/>
      <c r="F34" s="69"/>
    </row>
    <row r="35" spans="1:13" ht="30" x14ac:dyDescent="0.25">
      <c r="A35" s="137"/>
      <c r="B35" s="43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5"/>
      <c r="D35" s="69"/>
      <c r="E35" s="69"/>
      <c r="F35" s="69"/>
    </row>
    <row r="36" spans="1:13" ht="30" x14ac:dyDescent="0.25">
      <c r="A36" s="137"/>
      <c r="B36" s="43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5"/>
      <c r="D36" s="69"/>
      <c r="E36" s="69"/>
      <c r="F36" s="69"/>
    </row>
    <row r="37" spans="1:13" ht="18" customHeight="1" x14ac:dyDescent="0.25">
      <c r="A37" s="138" t="s">
        <v>32</v>
      </c>
      <c r="B37" s="139"/>
      <c r="C37" s="76" t="e">
        <f>AVERAGE(C32:C36)</f>
        <v>#DIV/0!</v>
      </c>
      <c r="D37" s="69"/>
      <c r="E37" s="69"/>
      <c r="F37" s="69"/>
    </row>
    <row r="38" spans="1:13" x14ac:dyDescent="0.25">
      <c r="A38" s="137" t="str">
        <f>УПРАВЛЕНИЕ!A32</f>
        <v>Трудовое воспитание</v>
      </c>
      <c r="B38" s="43" t="str">
        <f>УПРАВЛЕНИЕ!B32</f>
        <v>Уважает труд, результаты своего труда, труда других людей.</v>
      </c>
      <c r="C38" s="75"/>
      <c r="D38" s="69"/>
      <c r="E38" s="69"/>
      <c r="F38" s="69"/>
    </row>
    <row r="39" spans="1:13" ht="30" x14ac:dyDescent="0.25">
      <c r="A39" s="137"/>
      <c r="B39" s="43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5"/>
      <c r="D39" s="69"/>
      <c r="E39" s="69"/>
      <c r="F39" s="69"/>
    </row>
    <row r="40" spans="1:13" ht="45" x14ac:dyDescent="0.25">
      <c r="A40" s="137"/>
      <c r="B40" s="43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5"/>
      <c r="D40" s="69"/>
      <c r="E40" s="69"/>
      <c r="F40" s="69"/>
    </row>
    <row r="41" spans="1:13" ht="60" x14ac:dyDescent="0.25">
      <c r="A41" s="137"/>
      <c r="B41" s="43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5"/>
      <c r="D41" s="69"/>
      <c r="E41" s="69"/>
      <c r="F41" s="69"/>
    </row>
    <row r="42" spans="1:13" ht="45" x14ac:dyDescent="0.25">
      <c r="A42" s="137"/>
      <c r="B42" s="43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5"/>
      <c r="D42" s="69"/>
      <c r="E42" s="69"/>
      <c r="F42" s="69"/>
    </row>
    <row r="43" spans="1:13" ht="17.25" customHeight="1" x14ac:dyDescent="0.25">
      <c r="A43" s="138" t="s">
        <v>34</v>
      </c>
      <c r="B43" s="139"/>
      <c r="C43" s="76" t="e">
        <f>AVERAGE(C38:C42)</f>
        <v>#DIV/0!</v>
      </c>
      <c r="D43" s="69"/>
      <c r="E43" s="69"/>
      <c r="F43" s="69"/>
    </row>
    <row r="44" spans="1:13" ht="30" x14ac:dyDescent="0.25">
      <c r="A44" s="137" t="str">
        <f>УПРАВЛЕНИЕ!A37</f>
        <v>Экологическое воспитание</v>
      </c>
      <c r="B44" s="43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5"/>
      <c r="D44" s="69"/>
      <c r="E44" s="69"/>
      <c r="F44" s="69"/>
    </row>
    <row r="45" spans="1:13" x14ac:dyDescent="0.25">
      <c r="A45" s="137"/>
      <c r="B45" s="43" t="str">
        <f>УПРАВЛЕНИЕ!B38</f>
        <v>Выражает активное неприятие действий, приносящих вред природе.</v>
      </c>
      <c r="C45" s="75"/>
      <c r="D45" s="69"/>
      <c r="E45" s="69"/>
      <c r="F45" s="69"/>
    </row>
    <row r="46" spans="1:13" ht="30" x14ac:dyDescent="0.25">
      <c r="A46" s="137"/>
      <c r="B46" s="43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5"/>
      <c r="D46" s="69"/>
      <c r="E46" s="69"/>
      <c r="F46" s="69"/>
    </row>
    <row r="47" spans="1:13" ht="45" x14ac:dyDescent="0.25">
      <c r="A47" s="137"/>
      <c r="B47" s="43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5"/>
      <c r="D47" s="69"/>
      <c r="E47" s="69"/>
      <c r="F47" s="69"/>
    </row>
    <row r="48" spans="1:13" ht="30" x14ac:dyDescent="0.25">
      <c r="A48" s="137"/>
      <c r="B48" s="43" t="str">
        <f>УПРАВЛЕНИЕ!B41</f>
        <v>Участвует в   практической   деятельности   экологической, природоохранной направленности.</v>
      </c>
      <c r="C48" s="75"/>
      <c r="D48" s="69"/>
      <c r="E48" s="69"/>
      <c r="F48" s="69"/>
    </row>
    <row r="49" spans="1:6" ht="18" customHeight="1" x14ac:dyDescent="0.25">
      <c r="A49" s="138" t="s">
        <v>44</v>
      </c>
      <c r="B49" s="139"/>
      <c r="C49" s="76" t="e">
        <f>AVERAGE(C44:C48)</f>
        <v>#DIV/0!</v>
      </c>
      <c r="D49" s="69"/>
      <c r="E49" s="69"/>
      <c r="F49" s="69"/>
    </row>
    <row r="50" spans="1:6" ht="30" x14ac:dyDescent="0.25">
      <c r="A50" s="137" t="str">
        <f>УПРАВЛЕНИЕ!A42</f>
        <v>Ценность научного познания</v>
      </c>
      <c r="B50" s="43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5"/>
      <c r="D50" s="69"/>
      <c r="E50" s="69"/>
      <c r="F50" s="69"/>
    </row>
    <row r="51" spans="1:6" ht="45" x14ac:dyDescent="0.25">
      <c r="A51" s="137"/>
      <c r="B51" s="43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5"/>
      <c r="D51" s="69"/>
      <c r="E51" s="69"/>
      <c r="F51" s="69"/>
    </row>
    <row r="52" spans="1:6" ht="45" x14ac:dyDescent="0.25">
      <c r="A52" s="137"/>
      <c r="B52" s="43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5"/>
      <c r="D52" s="69"/>
      <c r="E52" s="69"/>
      <c r="F52" s="69"/>
    </row>
    <row r="53" spans="1:6" ht="45" x14ac:dyDescent="0.25">
      <c r="A53" s="137"/>
      <c r="B53" s="43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5"/>
      <c r="D53" s="69"/>
      <c r="E53" s="69"/>
      <c r="F53" s="69"/>
    </row>
    <row r="54" spans="1:6" ht="18" customHeight="1" x14ac:dyDescent="0.25">
      <c r="A54" s="138" t="s">
        <v>35</v>
      </c>
      <c r="B54" s="139"/>
      <c r="C54" s="76" t="e">
        <f>AVERAGE(C50:C53)</f>
        <v>#DIV/0!</v>
      </c>
      <c r="D54" s="69"/>
      <c r="E54" s="69"/>
      <c r="F54" s="69"/>
    </row>
    <row r="57" spans="1:6" hidden="1" x14ac:dyDescent="0.25">
      <c r="A57" s="42" t="s">
        <v>38</v>
      </c>
      <c r="B57" s="41" t="e">
        <f>C13</f>
        <v>#DIV/0!</v>
      </c>
    </row>
    <row r="58" spans="1:6" hidden="1" x14ac:dyDescent="0.25">
      <c r="A58" s="42" t="s">
        <v>39</v>
      </c>
      <c r="B58" s="41" t="e">
        <f>C19</f>
        <v>#DIV/0!</v>
      </c>
    </row>
    <row r="59" spans="1:6" ht="30" hidden="1" x14ac:dyDescent="0.25">
      <c r="A59" s="42" t="s">
        <v>36</v>
      </c>
      <c r="B59" s="41" t="e">
        <f>C26</f>
        <v>#DIV/0!</v>
      </c>
    </row>
    <row r="60" spans="1:6" hidden="1" x14ac:dyDescent="0.25">
      <c r="A60" s="63" t="s">
        <v>37</v>
      </c>
      <c r="B60" s="41" t="e">
        <f>C31</f>
        <v>#DIV/0!</v>
      </c>
    </row>
    <row r="61" spans="1:6" hidden="1" x14ac:dyDescent="0.25">
      <c r="A61" s="42" t="s">
        <v>40</v>
      </c>
      <c r="B61" s="41" t="e">
        <f>C37</f>
        <v>#DIV/0!</v>
      </c>
    </row>
    <row r="62" spans="1:6" hidden="1" x14ac:dyDescent="0.25">
      <c r="A62" s="42" t="s">
        <v>41</v>
      </c>
      <c r="B62" s="41" t="e">
        <f>C43</f>
        <v>#DIV/0!</v>
      </c>
    </row>
    <row r="63" spans="1:6" hidden="1" x14ac:dyDescent="0.25">
      <c r="A63" s="22" t="s">
        <v>42</v>
      </c>
      <c r="B63" s="41" t="e">
        <f>C49</f>
        <v>#DIV/0!</v>
      </c>
    </row>
    <row r="64" spans="1:6" ht="30" hidden="1" x14ac:dyDescent="0.25">
      <c r="A64" s="42" t="s">
        <v>26</v>
      </c>
      <c r="B64" s="41" t="e">
        <f>C54</f>
        <v>#DIV/0!</v>
      </c>
    </row>
    <row r="65" spans="1:2" hidden="1" x14ac:dyDescent="0.25">
      <c r="A65" s="78" t="s">
        <v>16</v>
      </c>
      <c r="B65" s="79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2" t="s">
        <v>0</v>
      </c>
    </row>
    <row r="71" spans="1:2" ht="75" hidden="1" x14ac:dyDescent="0.25">
      <c r="A71" s="42" t="s">
        <v>1</v>
      </c>
    </row>
    <row r="72" spans="1:2" ht="75" hidden="1" x14ac:dyDescent="0.25">
      <c r="A72" s="42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41"/>
  <sheetViews>
    <sheetView zoomScale="71" zoomScaleNormal="71" workbookViewId="0">
      <selection activeCell="G42" sqref="G42"/>
    </sheetView>
  </sheetViews>
  <sheetFormatPr defaultColWidth="9.140625" defaultRowHeight="15" x14ac:dyDescent="0.25"/>
  <cols>
    <col min="1" max="1" width="5" style="4" customWidth="1"/>
    <col min="2" max="2" width="18.5703125" style="4" customWidth="1"/>
    <col min="3" max="10" width="11.85546875" style="34" customWidth="1"/>
    <col min="11" max="11" width="11.85546875" style="4" customWidth="1"/>
    <col min="12" max="12" width="14.85546875" style="4" customWidth="1"/>
    <col min="13" max="14" width="6.28515625" style="4" customWidth="1"/>
    <col min="15" max="22" width="9.140625" style="4"/>
    <col min="23" max="23" width="7.140625" style="4" customWidth="1"/>
    <col min="24" max="24" width="4.7109375" style="4" customWidth="1"/>
    <col min="25" max="16384" width="9.140625" style="4"/>
  </cols>
  <sheetData>
    <row r="2" spans="1:27" ht="15.75" x14ac:dyDescent="0.25">
      <c r="A2" s="50"/>
      <c r="C2" s="160" t="str">
        <f>УПРАВЛЕНИЕ!A3</f>
        <v>Мониторинг личностных результатов обучающихся (ООО)</v>
      </c>
      <c r="D2" s="160"/>
      <c r="E2" s="160"/>
      <c r="F2" s="160"/>
      <c r="G2" s="160"/>
      <c r="H2" s="160"/>
      <c r="I2" s="118">
        <f>СТАРТ!D5</f>
        <v>0</v>
      </c>
      <c r="J2" s="80" t="s">
        <v>14</v>
      </c>
    </row>
    <row r="3" spans="1:27" ht="15.75" x14ac:dyDescent="0.25">
      <c r="B3" s="61">
        <f>СТАРТ!B3</f>
        <v>0</v>
      </c>
      <c r="C3" s="81"/>
      <c r="D3" s="81"/>
      <c r="E3" s="81"/>
      <c r="F3" s="81"/>
      <c r="G3" s="81"/>
      <c r="H3" s="81"/>
      <c r="I3" s="80"/>
      <c r="K3" s="73">
        <f>СТАРТ!B5</f>
        <v>0</v>
      </c>
      <c r="N3" s="162" t="str">
        <f>СТАРТ!A1</f>
        <v>Мониторинг личностных результатов обучающихся (ООО)</v>
      </c>
      <c r="O3" s="162"/>
      <c r="P3" s="162"/>
      <c r="Q3" s="162"/>
      <c r="R3" s="162"/>
      <c r="S3" s="162"/>
      <c r="T3" s="162"/>
      <c r="U3" s="162"/>
      <c r="V3" s="162"/>
      <c r="W3" s="162"/>
      <c r="X3" s="162"/>
    </row>
    <row r="4" spans="1:27" ht="15.75" x14ac:dyDescent="0.25">
      <c r="B4" s="60" t="s">
        <v>15</v>
      </c>
      <c r="C4" s="82"/>
      <c r="K4" s="74" t="s">
        <v>4</v>
      </c>
      <c r="O4" s="50"/>
      <c r="P4" s="51"/>
      <c r="Q4" s="146" t="s">
        <v>5</v>
      </c>
      <c r="R4" s="146"/>
      <c r="S4" s="58">
        <f>СТАРТ!D5</f>
        <v>0</v>
      </c>
      <c r="T4" s="50"/>
      <c r="U4" s="59"/>
      <c r="V4" s="51"/>
      <c r="W4" s="51"/>
    </row>
    <row r="5" spans="1:27" ht="15.75" x14ac:dyDescent="0.25">
      <c r="O5" s="152">
        <f>СТАРТ!B3</f>
        <v>0</v>
      </c>
      <c r="P5" s="152"/>
      <c r="Q5" s="57"/>
      <c r="R5" s="47"/>
      <c r="S5" s="48"/>
      <c r="T5" s="155">
        <f>СТАРТ!B5</f>
        <v>0</v>
      </c>
      <c r="U5" s="155"/>
      <c r="V5" s="155"/>
      <c r="W5" s="97"/>
    </row>
    <row r="6" spans="1:27" ht="36.75" customHeight="1" x14ac:dyDescent="0.25">
      <c r="A6" s="101" t="s">
        <v>6</v>
      </c>
      <c r="B6" s="101" t="s">
        <v>7</v>
      </c>
      <c r="C6" s="102" t="str">
        <f>УПРАВЛЕНИЕ!A6</f>
        <v>Гражданское воспитание</v>
      </c>
      <c r="D6" s="102" t="str">
        <f>УПРАВЛЕНИЕ!A12</f>
        <v>Патриотическое воспитание</v>
      </c>
      <c r="E6" s="102" t="str">
        <f>УПРАВЛЕНИЕ!A17</f>
        <v>Духовно-нравственное воспитание</v>
      </c>
      <c r="F6" s="102" t="str">
        <f>УПРАВЛЕНИЕ!A23</f>
        <v>Эстетическое воспитание</v>
      </c>
      <c r="G6" s="10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02" t="str">
        <f>УПРАВЛЕНИЕ!A32</f>
        <v>Трудовое воспитание</v>
      </c>
      <c r="I6" s="102" t="str">
        <f>УПРАВЛЕНИЕ!A37</f>
        <v>Экологическое воспитание</v>
      </c>
      <c r="J6" s="102" t="str">
        <f>УПРАВЛЕНИЕ!A42</f>
        <v>Ценность научного познания</v>
      </c>
      <c r="K6" s="103" t="s">
        <v>16</v>
      </c>
      <c r="L6" s="104" t="s">
        <v>55</v>
      </c>
      <c r="O6" s="163" t="s">
        <v>15</v>
      </c>
      <c r="P6" s="163"/>
      <c r="R6" s="44"/>
      <c r="S6" s="45"/>
      <c r="T6" s="153" t="s">
        <v>4</v>
      </c>
      <c r="U6" s="153"/>
      <c r="V6" s="153"/>
      <c r="W6" s="98"/>
    </row>
    <row r="7" spans="1:27" s="31" customFormat="1" ht="22.5" customHeight="1" x14ac:dyDescent="0.2">
      <c r="A7" s="95">
        <v>1</v>
      </c>
      <c r="B7" s="96">
        <f>СТАРТ!B9</f>
        <v>0</v>
      </c>
      <c r="C7" s="120" t="e">
        <f>'1'!C13</f>
        <v>#DIV/0!</v>
      </c>
      <c r="D7" s="120" t="e">
        <f>'1'!C19</f>
        <v>#DIV/0!</v>
      </c>
      <c r="E7" s="120" t="e">
        <f>'1'!C26</f>
        <v>#DIV/0!</v>
      </c>
      <c r="F7" s="120" t="e">
        <f>'1'!C31</f>
        <v>#DIV/0!</v>
      </c>
      <c r="G7" s="120" t="e">
        <f>'1'!C37</f>
        <v>#DIV/0!</v>
      </c>
      <c r="H7" s="120" t="e">
        <f>'1'!C43</f>
        <v>#DIV/0!</v>
      </c>
      <c r="I7" s="120" t="e">
        <f>'1'!C49</f>
        <v>#DIV/0!</v>
      </c>
      <c r="J7" s="120" t="e">
        <f>'1'!C54</f>
        <v>#DIV/0!</v>
      </c>
      <c r="K7" s="121" t="e">
        <f t="shared" ref="K7:K12" si="0">AVERAGE(C7:J7)</f>
        <v>#DIV/0!</v>
      </c>
      <c r="L7" s="105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59" t="s">
        <v>62</v>
      </c>
      <c r="P7" s="159"/>
      <c r="Q7" s="159"/>
      <c r="R7" s="159"/>
      <c r="S7" s="159"/>
      <c r="T7" s="159"/>
      <c r="U7" s="159"/>
      <c r="V7" s="159"/>
    </row>
    <row r="8" spans="1:27" s="31" customFormat="1" ht="22.5" customHeight="1" x14ac:dyDescent="0.2">
      <c r="A8" s="95">
        <v>2</v>
      </c>
      <c r="B8" s="96">
        <f>СТАРТ!B10</f>
        <v>0</v>
      </c>
      <c r="C8" s="120" t="e">
        <f>'2'!C13</f>
        <v>#DIV/0!</v>
      </c>
      <c r="D8" s="120" t="e">
        <f>'2'!C19</f>
        <v>#DIV/0!</v>
      </c>
      <c r="E8" s="120" t="e">
        <f>'2'!C26</f>
        <v>#DIV/0!</v>
      </c>
      <c r="F8" s="120" t="e">
        <f>'2'!C31</f>
        <v>#DIV/0!</v>
      </c>
      <c r="G8" s="120" t="e">
        <f>'2'!C37</f>
        <v>#DIV/0!</v>
      </c>
      <c r="H8" s="120" t="e">
        <f>'2'!C43</f>
        <v>#DIV/0!</v>
      </c>
      <c r="I8" s="120" t="e">
        <f>'2'!C49</f>
        <v>#DIV/0!</v>
      </c>
      <c r="J8" s="120" t="e">
        <f>'2'!C54</f>
        <v>#DIV/0!</v>
      </c>
      <c r="K8" s="121" t="e">
        <f t="shared" si="0"/>
        <v>#DIV/0!</v>
      </c>
      <c r="L8" s="105" t="e">
        <f t="shared" ref="L8:L12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59"/>
      <c r="P8" s="159"/>
      <c r="Q8" s="159"/>
      <c r="R8" s="159"/>
      <c r="S8" s="159"/>
      <c r="T8" s="159"/>
      <c r="U8" s="159"/>
      <c r="V8" s="159"/>
      <c r="X8" s="54" t="s">
        <v>46</v>
      </c>
      <c r="Z8" s="54"/>
      <c r="AA8" s="84" t="e">
        <f>K12</f>
        <v>#DIV/0!</v>
      </c>
    </row>
    <row r="9" spans="1:27" s="31" customFormat="1" ht="22.5" customHeight="1" x14ac:dyDescent="0.2">
      <c r="A9" s="95">
        <v>3</v>
      </c>
      <c r="B9" s="96">
        <f>СТАРТ!B11</f>
        <v>0</v>
      </c>
      <c r="C9" s="120" t="e">
        <f>'3'!C13</f>
        <v>#DIV/0!</v>
      </c>
      <c r="D9" s="120" t="e">
        <f>'3'!C19</f>
        <v>#DIV/0!</v>
      </c>
      <c r="E9" s="120" t="e">
        <f>'3'!C26</f>
        <v>#DIV/0!</v>
      </c>
      <c r="F9" s="120" t="e">
        <f>'3'!C31</f>
        <v>#DIV/0!</v>
      </c>
      <c r="G9" s="120" t="e">
        <f>'3'!C37</f>
        <v>#DIV/0!</v>
      </c>
      <c r="H9" s="120" t="e">
        <f>'3'!C43</f>
        <v>#DIV/0!</v>
      </c>
      <c r="I9" s="120" t="e">
        <f>'3'!C49</f>
        <v>#DIV/0!</v>
      </c>
      <c r="J9" s="120" t="e">
        <f>'3'!C54</f>
        <v>#DIV/0!</v>
      </c>
      <c r="K9" s="121" t="e">
        <f t="shared" si="0"/>
        <v>#DIV/0!</v>
      </c>
      <c r="L9" s="105" t="e">
        <f t="shared" si="1"/>
        <v>#DIV/0!</v>
      </c>
      <c r="O9" s="159"/>
      <c r="P9" s="159"/>
      <c r="Q9" s="159"/>
      <c r="R9" s="159"/>
      <c r="S9" s="159"/>
      <c r="T9" s="159"/>
      <c r="U9" s="159"/>
      <c r="V9" s="159"/>
    </row>
    <row r="10" spans="1:27" s="31" customFormat="1" ht="22.5" customHeight="1" x14ac:dyDescent="0.2">
      <c r="A10" s="95">
        <v>4</v>
      </c>
      <c r="B10" s="96">
        <f>СТАРТ!B12</f>
        <v>0</v>
      </c>
      <c r="C10" s="120" t="e">
        <f>'4'!C13</f>
        <v>#DIV/0!</v>
      </c>
      <c r="D10" s="120" t="e">
        <f>'4'!C19</f>
        <v>#DIV/0!</v>
      </c>
      <c r="E10" s="120" t="e">
        <f>'4'!C26</f>
        <v>#DIV/0!</v>
      </c>
      <c r="F10" s="120" t="e">
        <f>'4'!C31</f>
        <v>#DIV/0!</v>
      </c>
      <c r="G10" s="120" t="e">
        <f>'4'!C37</f>
        <v>#DIV/0!</v>
      </c>
      <c r="H10" s="120" t="e">
        <f>'4'!C43</f>
        <v>#DIV/0!</v>
      </c>
      <c r="I10" s="120" t="e">
        <f>'4'!C49</f>
        <v>#DIV/0!</v>
      </c>
      <c r="J10" s="120" t="e">
        <f>'4'!C54</f>
        <v>#DIV/0!</v>
      </c>
      <c r="K10" s="121" t="e">
        <f t="shared" si="0"/>
        <v>#DIV/0!</v>
      </c>
      <c r="L10" s="105" t="e">
        <f t="shared" si="1"/>
        <v>#DIV/0!</v>
      </c>
    </row>
    <row r="11" spans="1:27" s="31" customFormat="1" ht="22.5" customHeight="1" x14ac:dyDescent="0.2">
      <c r="A11" s="95">
        <v>5</v>
      </c>
      <c r="B11" s="96">
        <f>СТАРТ!B13</f>
        <v>0</v>
      </c>
      <c r="C11" s="120" t="e">
        <f>'5'!C13</f>
        <v>#DIV/0!</v>
      </c>
      <c r="D11" s="120" t="e">
        <f>'5'!C19</f>
        <v>#DIV/0!</v>
      </c>
      <c r="E11" s="120" t="e">
        <f>'5'!C26</f>
        <v>#DIV/0!</v>
      </c>
      <c r="F11" s="120" t="e">
        <f>'5'!C31</f>
        <v>#DIV/0!</v>
      </c>
      <c r="G11" s="120" t="e">
        <f>'5'!C37</f>
        <v>#DIV/0!</v>
      </c>
      <c r="H11" s="120" t="e">
        <f>'5'!C43</f>
        <v>#DIV/0!</v>
      </c>
      <c r="I11" s="120" t="e">
        <f>'5'!C49</f>
        <v>#DIV/0!</v>
      </c>
      <c r="J11" s="120" t="e">
        <f>'5'!C54</f>
        <v>#DIV/0!</v>
      </c>
      <c r="K11" s="121" t="e">
        <f t="shared" si="0"/>
        <v>#DIV/0!</v>
      </c>
      <c r="L11" s="105" t="e">
        <f t="shared" si="1"/>
        <v>#DIV/0!</v>
      </c>
    </row>
    <row r="12" spans="1:27" s="31" customFormat="1" ht="22.5" customHeight="1" x14ac:dyDescent="0.2">
      <c r="A12" s="161" t="s">
        <v>16</v>
      </c>
      <c r="B12" s="161"/>
      <c r="C12" s="122" t="e">
        <f t="shared" ref="C12:J12" si="2">AVERAGE(C7:C11)</f>
        <v>#DIV/0!</v>
      </c>
      <c r="D12" s="122" t="e">
        <f t="shared" si="2"/>
        <v>#DIV/0!</v>
      </c>
      <c r="E12" s="122" t="e">
        <f t="shared" si="2"/>
        <v>#DIV/0!</v>
      </c>
      <c r="F12" s="122" t="e">
        <f t="shared" si="2"/>
        <v>#DIV/0!</v>
      </c>
      <c r="G12" s="122" t="e">
        <f t="shared" si="2"/>
        <v>#DIV/0!</v>
      </c>
      <c r="H12" s="122" t="e">
        <f t="shared" si="2"/>
        <v>#DIV/0!</v>
      </c>
      <c r="I12" s="122" t="e">
        <f t="shared" si="2"/>
        <v>#DIV/0!</v>
      </c>
      <c r="J12" s="122" t="e">
        <f t="shared" si="2"/>
        <v>#DIV/0!</v>
      </c>
      <c r="K12" s="121" t="e">
        <f t="shared" si="0"/>
        <v>#DIV/0!</v>
      </c>
      <c r="L12" s="105" t="e">
        <f t="shared" si="1"/>
        <v>#DIV/0!</v>
      </c>
    </row>
    <row r="13" spans="1:27" ht="22.5" customHeight="1" x14ac:dyDescent="0.25">
      <c r="A13" s="157" t="s">
        <v>55</v>
      </c>
      <c r="B13" s="157"/>
      <c r="C13" s="106" t="e">
        <f>IF(C12&gt;4.44,"Высокий",IF(AND(C12&lt;4.49,C12&gt;3.24),"Повышенный",IF(AND(C12&lt;2.1,C12&gt;1.24),"Ниже среднего",IF(AND(C12&lt;3.29,C12&gt;2),"Средний","Критический"))))</f>
        <v>#DIV/0!</v>
      </c>
      <c r="D13" s="106" t="e">
        <f t="shared" ref="D13:K13" si="3">IF(D12&gt;4.44,"Высокий",IF(AND(D12&lt;4.49,D12&gt;3.24),"Повышенный",IF(AND(D12&lt;2.1,D12&gt;1.24),"Ниже среднего",IF(AND(D12&lt;3.29,D12&gt;2),"Средний","Критический"))))</f>
        <v>#DIV/0!</v>
      </c>
      <c r="E13" s="106" t="e">
        <f t="shared" si="3"/>
        <v>#DIV/0!</v>
      </c>
      <c r="F13" s="106" t="e">
        <f t="shared" si="3"/>
        <v>#DIV/0!</v>
      </c>
      <c r="G13" s="106" t="e">
        <f t="shared" si="3"/>
        <v>#DIV/0!</v>
      </c>
      <c r="H13" s="106" t="e">
        <f t="shared" si="3"/>
        <v>#DIV/0!</v>
      </c>
      <c r="I13" s="106" t="e">
        <f t="shared" si="3"/>
        <v>#DIV/0!</v>
      </c>
      <c r="J13" s="106" t="e">
        <f t="shared" si="3"/>
        <v>#DIV/0!</v>
      </c>
      <c r="K13" s="106" t="e">
        <f t="shared" si="3"/>
        <v>#DIV/0!</v>
      </c>
    </row>
    <row r="14" spans="1:27" ht="15" customHeight="1" x14ac:dyDescent="0.25"/>
    <row r="16" spans="1:27" x14ac:dyDescent="0.25">
      <c r="A16" s="22"/>
      <c r="B16" s="41"/>
      <c r="C16" s="83"/>
      <c r="E16" s="83"/>
    </row>
    <row r="17" spans="1:29" x14ac:dyDescent="0.25">
      <c r="A17" s="22"/>
      <c r="B17" s="41"/>
      <c r="C17" s="83"/>
    </row>
    <row r="18" spans="1:29" hidden="1" x14ac:dyDescent="0.25">
      <c r="A18" s="22"/>
      <c r="B18" s="4" t="s">
        <v>57</v>
      </c>
      <c r="C18" s="99">
        <f>COUNTIF(L7:L11,"Критический")</f>
        <v>0</v>
      </c>
    </row>
    <row r="19" spans="1:29" hidden="1" x14ac:dyDescent="0.25">
      <c r="B19" s="4" t="s">
        <v>58</v>
      </c>
      <c r="C19" s="99">
        <f>COUNTIF(L7:L11,"Ниже среднего")</f>
        <v>0</v>
      </c>
    </row>
    <row r="20" spans="1:29" hidden="1" x14ac:dyDescent="0.25">
      <c r="A20" s="22"/>
      <c r="B20" s="34" t="s">
        <v>59</v>
      </c>
      <c r="C20" s="99">
        <f>COUNTIF(L7:L11,"Средний")</f>
        <v>0</v>
      </c>
    </row>
    <row r="21" spans="1:29" hidden="1" x14ac:dyDescent="0.25">
      <c r="A21" s="22"/>
      <c r="B21" s="34" t="s">
        <v>60</v>
      </c>
      <c r="C21" s="99">
        <f>COUNTIF(L7:L11,"Повышенный")</f>
        <v>0</v>
      </c>
    </row>
    <row r="22" spans="1:29" ht="15.75" hidden="1" x14ac:dyDescent="0.25">
      <c r="A22" s="22"/>
      <c r="B22" s="34" t="s">
        <v>61</v>
      </c>
      <c r="C22" s="100">
        <f>COUNTIF(L7:L11,"Высокий")</f>
        <v>0</v>
      </c>
    </row>
    <row r="23" spans="1:29" x14ac:dyDescent="0.25">
      <c r="A23" s="22"/>
      <c r="B23" s="41"/>
      <c r="C23" s="99"/>
    </row>
    <row r="24" spans="1:29" x14ac:dyDescent="0.25">
      <c r="A24" s="22"/>
      <c r="B24" s="41"/>
      <c r="C24" s="83"/>
    </row>
    <row r="25" spans="1:29" x14ac:dyDescent="0.25">
      <c r="A25" s="22"/>
      <c r="B25" s="22"/>
    </row>
    <row r="26" spans="1:29" x14ac:dyDescent="0.25">
      <c r="A26" s="22"/>
      <c r="B26" s="22"/>
    </row>
    <row r="27" spans="1:29" x14ac:dyDescent="0.25">
      <c r="A27" s="22"/>
      <c r="B27" s="22"/>
    </row>
    <row r="28" spans="1:29" x14ac:dyDescent="0.25">
      <c r="A28" s="42"/>
      <c r="B28" s="41"/>
    </row>
    <row r="29" spans="1:29" x14ac:dyDescent="0.25">
      <c r="A29" s="42"/>
      <c r="B29" s="41"/>
    </row>
    <row r="30" spans="1:29" x14ac:dyDescent="0.25">
      <c r="A30" s="42"/>
      <c r="B30" s="41"/>
      <c r="O30" s="145" t="s">
        <v>63</v>
      </c>
      <c r="P30" s="145"/>
      <c r="Q30" s="145"/>
      <c r="R30" s="145"/>
      <c r="S30" s="145"/>
      <c r="T30" s="145"/>
      <c r="U30" s="145"/>
      <c r="V30" s="145"/>
    </row>
    <row r="31" spans="1:29" x14ac:dyDescent="0.25">
      <c r="A31" s="22"/>
      <c r="B31" s="22"/>
      <c r="W31" s="158" t="s">
        <v>48</v>
      </c>
      <c r="X31" s="158"/>
      <c r="Y31" s="158"/>
      <c r="Z31" s="158"/>
      <c r="AA31" s="158"/>
      <c r="AB31" s="158"/>
      <c r="AC31" s="158"/>
    </row>
    <row r="32" spans="1:29" ht="15" customHeight="1" x14ac:dyDescent="0.25">
      <c r="A32" s="22"/>
      <c r="B32" s="41"/>
      <c r="W32" s="31"/>
      <c r="X32" s="156" t="s">
        <v>56</v>
      </c>
      <c r="Y32" s="156"/>
      <c r="Z32" s="156"/>
      <c r="AA32" s="156"/>
      <c r="AB32" s="156"/>
      <c r="AC32" s="156"/>
    </row>
    <row r="33" spans="23:29" x14ac:dyDescent="0.25">
      <c r="W33" s="31"/>
      <c r="X33" s="156"/>
      <c r="Y33" s="156"/>
      <c r="Z33" s="156"/>
      <c r="AA33" s="156"/>
      <c r="AB33" s="156"/>
      <c r="AC33" s="156"/>
    </row>
    <row r="34" spans="23:29" x14ac:dyDescent="0.25">
      <c r="X34" s="156"/>
      <c r="Y34" s="156"/>
      <c r="Z34" s="156"/>
      <c r="AA34" s="156"/>
      <c r="AB34" s="156"/>
      <c r="AC34" s="156"/>
    </row>
    <row r="35" spans="23:29" x14ac:dyDescent="0.25">
      <c r="X35" s="156"/>
      <c r="Y35" s="156"/>
      <c r="Z35" s="156"/>
      <c r="AA35" s="156"/>
      <c r="AB35" s="156"/>
      <c r="AC35" s="156"/>
    </row>
    <row r="36" spans="23:29" x14ac:dyDescent="0.25">
      <c r="X36" s="156"/>
      <c r="Y36" s="156"/>
      <c r="Z36" s="156"/>
      <c r="AA36" s="156"/>
      <c r="AB36" s="156"/>
      <c r="AC36" s="156"/>
    </row>
    <row r="37" spans="23:29" x14ac:dyDescent="0.25">
      <c r="X37" s="156"/>
      <c r="Y37" s="156"/>
      <c r="Z37" s="156"/>
      <c r="AA37" s="156"/>
      <c r="AB37" s="156"/>
      <c r="AC37" s="156"/>
    </row>
    <row r="38" spans="23:29" x14ac:dyDescent="0.25">
      <c r="X38" s="64"/>
      <c r="Y38" s="64"/>
      <c r="Z38" s="64"/>
      <c r="AA38" s="64"/>
      <c r="AB38" s="64"/>
      <c r="AC38" s="64"/>
    </row>
    <row r="39" spans="23:29" x14ac:dyDescent="0.25">
      <c r="X39" s="64"/>
      <c r="Y39" s="64"/>
      <c r="Z39" s="64"/>
      <c r="AA39" s="64"/>
      <c r="AB39" s="64"/>
      <c r="AC39" s="64"/>
    </row>
    <row r="40" spans="23:29" x14ac:dyDescent="0.25">
      <c r="X40" s="64"/>
      <c r="Y40" s="64"/>
      <c r="Z40" s="64"/>
      <c r="AA40" s="64"/>
      <c r="AB40" s="64"/>
      <c r="AC40" s="64"/>
    </row>
    <row r="41" spans="23:29" x14ac:dyDescent="0.25">
      <c r="X41" s="64"/>
      <c r="Y41" s="64"/>
      <c r="Z41" s="64"/>
      <c r="AA41" s="64"/>
      <c r="AB41" s="64"/>
      <c r="AC41" s="64"/>
    </row>
  </sheetData>
  <sheetProtection sheet="1" selectLockedCells="1"/>
  <mergeCells count="13">
    <mergeCell ref="C2:H2"/>
    <mergeCell ref="A12:B12"/>
    <mergeCell ref="N3:X3"/>
    <mergeCell ref="T5:V5"/>
    <mergeCell ref="O5:P5"/>
    <mergeCell ref="O6:P6"/>
    <mergeCell ref="Q4:R4"/>
    <mergeCell ref="T6:V6"/>
    <mergeCell ref="X32:AC37"/>
    <mergeCell ref="A13:B13"/>
    <mergeCell ref="W31:AC31"/>
    <mergeCell ref="O7:V9"/>
    <mergeCell ref="O30:V30"/>
  </mergeCells>
  <conditionalFormatting sqref="K3">
    <cfRule type="cellIs" dxfId="4" priority="5" operator="equal">
      <formula>0</formula>
    </cfRule>
  </conditionalFormatting>
  <conditionalFormatting sqref="B7:B11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УПРАВЛЕНИЕ</vt:lpstr>
      <vt:lpstr>СТАРТ</vt:lpstr>
      <vt:lpstr>1</vt:lpstr>
      <vt:lpstr>2</vt:lpstr>
      <vt:lpstr>3</vt:lpstr>
      <vt:lpstr>4</vt:lpstr>
      <vt:lpstr>5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2023-07-16T16:23:12Z</cp:lastPrinted>
  <dcterms:created xsi:type="dcterms:W3CDTF">2022-01-06T05:02:28Z</dcterms:created>
  <dcterms:modified xsi:type="dcterms:W3CDTF">2024-02-22T10:12:02Z</dcterms:modified>
</cp:coreProperties>
</file>