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E019D1AB-284E-4DE7-9495-954EDDDD2189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СВОД" sheetId="4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44" l="1"/>
  <c r="B36" i="95"/>
  <c r="B35" i="95"/>
  <c r="B36" i="90"/>
  <c r="B35" i="90"/>
  <c r="B36" i="89"/>
  <c r="B35" i="89"/>
  <c r="B36" i="88"/>
  <c r="B35" i="88"/>
  <c r="B36" i="87"/>
  <c r="B35" i="87"/>
  <c r="I2" i="44" l="1"/>
  <c r="B3" i="95"/>
  <c r="F4" i="95" s="1"/>
  <c r="B3" i="90"/>
  <c r="F4" i="90" s="1"/>
  <c r="B3" i="89"/>
  <c r="F4" i="89" s="1"/>
  <c r="B3" i="88"/>
  <c r="F4" i="88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G8" i="44" l="1"/>
  <c r="I9" i="44"/>
  <c r="J10" i="44"/>
  <c r="E11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1" i="44" l="1"/>
  <c r="L11" i="44" s="1"/>
  <c r="K10" i="44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2" i="44" s="1"/>
  <c r="H13" i="44" s="1"/>
  <c r="A38" i="87"/>
  <c r="A31" i="87"/>
  <c r="C30" i="87"/>
  <c r="A26" i="87"/>
  <c r="C25" i="87"/>
  <c r="C18" i="87"/>
  <c r="D7" i="44" s="1"/>
  <c r="D12" i="44" s="1"/>
  <c r="D13" i="44" s="1"/>
  <c r="A19" i="87"/>
  <c r="C13" i="87"/>
  <c r="B57" i="87" l="1"/>
  <c r="B62" i="87"/>
  <c r="I7" i="44"/>
  <c r="I12" i="44" s="1"/>
  <c r="I13" i="44" s="1"/>
  <c r="B63" i="87"/>
  <c r="J7" i="44"/>
  <c r="J12" i="44" s="1"/>
  <c r="J13" i="44" s="1"/>
  <c r="B61" i="87"/>
  <c r="B59" i="87"/>
  <c r="F7" i="44"/>
  <c r="F12" i="44" s="1"/>
  <c r="F13" i="44" s="1"/>
  <c r="B60" i="87"/>
  <c r="G7" i="44"/>
  <c r="G12" i="44" s="1"/>
  <c r="G13" i="44" s="1"/>
  <c r="B58" i="87"/>
  <c r="E7" i="44"/>
  <c r="E12" i="44" s="1"/>
  <c r="E13" i="44" s="1"/>
  <c r="B56" i="87"/>
  <c r="C7" i="44"/>
  <c r="B64" i="87" l="1"/>
  <c r="L14" i="87" s="1"/>
  <c r="K7" i="44"/>
  <c r="L7" i="44" s="1"/>
  <c r="C12" i="44"/>
  <c r="C13" i="44" s="1"/>
  <c r="A3" i="87"/>
  <c r="A14" i="87"/>
  <c r="K12" i="44" l="1"/>
  <c r="AA8" i="44" s="1"/>
  <c r="C22" i="44"/>
  <c r="C20" i="44"/>
  <c r="C18" i="44"/>
  <c r="C21" i="44"/>
  <c r="A1" i="2"/>
  <c r="T5" i="44"/>
  <c r="K3" i="44" s="1"/>
  <c r="O5" i="44"/>
  <c r="S4" i="44"/>
  <c r="F6" i="87"/>
  <c r="J5" i="87"/>
  <c r="C3" i="87"/>
  <c r="L6" i="87"/>
  <c r="L12" i="44" l="1"/>
  <c r="K13" i="44"/>
  <c r="A1" i="90"/>
  <c r="A1" i="89"/>
  <c r="A1" i="88"/>
  <c r="A1" i="95"/>
  <c r="A1" i="87"/>
  <c r="N3" i="44"/>
  <c r="B3" i="44" l="1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<sst xmlns="http://schemas.openxmlformats.org/spreadsheetml/2006/main" count="277" uniqueCount="105">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</sst>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СВОД!$C$12:$J$12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СВОД!$B$18:$B$22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СВОД!$C$18:$C$22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412520</xdr:colOff>
      <xdr:row>30</xdr:row>
      <xdr:rowOff>0</xdr:rowOff>
    </xdr:from>
    <xdr:to>
      <xdr:col>21</xdr:col>
      <xdr:colOff>587956</xdr:colOff>
      <xdr:row>38</xdr:row>
      <xdr:rowOff>186119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32" t="s">
        <v>20</v>
      </c>
      <c r="B1" s="132"/>
      <c r="C1" s="132"/>
    </row>
    <row r="2" spans="1:9" x14ac:dyDescent="0.25">
      <c r="A2" s="8"/>
      <c r="B2" s="7"/>
      <c r="C2" s="21"/>
    </row>
    <row r="3" spans="1:9" ht="15" customHeight="1" x14ac:dyDescent="0.25">
      <c r="A3" s="133" t="s">
        <v>77</v>
      </c>
      <c r="B3" s="133"/>
      <c r="C3" s="133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52.5" customHeight="1" x14ac:dyDescent="0.25">
      <c r="A6" s="128" t="s">
        <v>22</v>
      </c>
      <c r="B6" s="11" t="s">
        <v>63</v>
      </c>
      <c r="C6" s="10"/>
      <c r="E6" s="12"/>
      <c r="F6" s="12"/>
      <c r="G6" s="12"/>
      <c r="H6" s="12"/>
      <c r="I6" s="13"/>
    </row>
    <row r="7" spans="1:9" ht="68.25" customHeight="1" x14ac:dyDescent="0.25">
      <c r="A7" s="129"/>
      <c r="B7" s="11" t="s">
        <v>64</v>
      </c>
      <c r="C7" s="10"/>
      <c r="E7" s="14"/>
      <c r="F7" s="14"/>
      <c r="G7" s="14"/>
      <c r="H7" s="14"/>
      <c r="I7" s="15"/>
    </row>
    <row r="8" spans="1:9" ht="66.75" customHeight="1" x14ac:dyDescent="0.25">
      <c r="A8" s="129"/>
      <c r="B8" s="11" t="s">
        <v>65</v>
      </c>
      <c r="C8" s="10"/>
      <c r="E8" s="14"/>
      <c r="F8" s="14"/>
      <c r="G8" s="14"/>
      <c r="H8" s="14"/>
      <c r="I8" s="15"/>
    </row>
    <row r="9" spans="1:9" ht="52.5" customHeight="1" x14ac:dyDescent="0.25">
      <c r="A9" s="129"/>
      <c r="B9" s="11" t="s">
        <v>66</v>
      </c>
      <c r="C9" s="10"/>
      <c r="E9" s="14"/>
      <c r="F9" s="14"/>
      <c r="G9" s="14"/>
      <c r="H9" s="14"/>
      <c r="I9" s="15"/>
    </row>
    <row r="10" spans="1:9" ht="67.5" customHeight="1" x14ac:dyDescent="0.25">
      <c r="A10" s="129"/>
      <c r="B10" s="11" t="s">
        <v>67</v>
      </c>
      <c r="C10" s="10"/>
      <c r="E10" s="16"/>
      <c r="F10" s="16"/>
      <c r="G10" s="16"/>
      <c r="H10" s="16"/>
      <c r="I10" s="17"/>
    </row>
    <row r="11" spans="1:9" ht="68.25" customHeight="1" x14ac:dyDescent="0.25">
      <c r="A11" s="129"/>
      <c r="B11" s="11" t="s">
        <v>68</v>
      </c>
      <c r="C11" s="10"/>
      <c r="E11" s="16"/>
      <c r="F11" s="16"/>
      <c r="G11" s="16"/>
      <c r="H11" s="16"/>
      <c r="I11" s="17"/>
    </row>
    <row r="12" spans="1:9" ht="53.25" customHeight="1" x14ac:dyDescent="0.25">
      <c r="A12" s="128" t="s">
        <v>28</v>
      </c>
      <c r="B12" s="64" t="s">
        <v>69</v>
      </c>
      <c r="C12" s="10"/>
      <c r="E12" s="18"/>
      <c r="F12" s="18"/>
      <c r="G12" s="18"/>
      <c r="H12" s="18"/>
      <c r="I12" s="19"/>
    </row>
    <row r="13" spans="1:9" ht="68.25" customHeight="1" x14ac:dyDescent="0.25">
      <c r="A13" s="129"/>
      <c r="B13" s="11" t="s">
        <v>70</v>
      </c>
      <c r="C13" s="10"/>
    </row>
    <row r="14" spans="1:9" ht="69" customHeight="1" x14ac:dyDescent="0.25">
      <c r="A14" s="129"/>
      <c r="B14" s="11" t="s">
        <v>71</v>
      </c>
      <c r="C14" s="10"/>
    </row>
    <row r="15" spans="1:9" ht="69" customHeight="1" x14ac:dyDescent="0.25">
      <c r="A15" s="130"/>
      <c r="B15" s="64" t="s">
        <v>78</v>
      </c>
      <c r="C15" s="10"/>
    </row>
    <row r="16" spans="1:9" ht="47.25" x14ac:dyDescent="0.25">
      <c r="A16" s="128" t="s">
        <v>23</v>
      </c>
      <c r="B16" s="64" t="s">
        <v>79</v>
      </c>
      <c r="C16" s="10"/>
    </row>
    <row r="17" spans="1:3" ht="94.5" x14ac:dyDescent="0.25">
      <c r="A17" s="129"/>
      <c r="B17" s="64" t="s">
        <v>80</v>
      </c>
      <c r="C17" s="10"/>
    </row>
    <row r="18" spans="1:3" ht="78.75" x14ac:dyDescent="0.25">
      <c r="A18" s="129"/>
      <c r="B18" s="11" t="s">
        <v>81</v>
      </c>
      <c r="C18" s="10"/>
    </row>
    <row r="19" spans="1:3" ht="78.75" x14ac:dyDescent="0.25">
      <c r="A19" s="129"/>
      <c r="B19" s="11" t="s">
        <v>98</v>
      </c>
      <c r="C19" s="10"/>
    </row>
    <row r="20" spans="1:3" ht="78.75" x14ac:dyDescent="0.25">
      <c r="A20" s="129"/>
      <c r="B20" s="116" t="s">
        <v>82</v>
      </c>
      <c r="C20" s="10"/>
    </row>
    <row r="21" spans="1:3" ht="63" x14ac:dyDescent="0.25">
      <c r="A21" s="130"/>
      <c r="B21" s="11" t="s">
        <v>83</v>
      </c>
      <c r="C21" s="10"/>
    </row>
    <row r="22" spans="1:3" ht="36.75" customHeight="1" x14ac:dyDescent="0.25">
      <c r="A22" s="128" t="s">
        <v>52</v>
      </c>
      <c r="B22" s="11" t="s">
        <v>84</v>
      </c>
      <c r="C22" s="10"/>
    </row>
    <row r="23" spans="1:3" ht="47.25" x14ac:dyDescent="0.25">
      <c r="A23" s="129"/>
      <c r="B23" s="11" t="s">
        <v>99</v>
      </c>
      <c r="C23" s="10"/>
    </row>
    <row r="24" spans="1:3" ht="53.25" customHeight="1" x14ac:dyDescent="0.25">
      <c r="A24" s="129"/>
      <c r="B24" s="11" t="s">
        <v>85</v>
      </c>
      <c r="C24" s="10"/>
    </row>
    <row r="25" spans="1:3" ht="63.75" customHeight="1" x14ac:dyDescent="0.25">
      <c r="A25" s="130"/>
      <c r="B25" s="11" t="s">
        <v>86</v>
      </c>
      <c r="C25" s="10"/>
    </row>
    <row r="26" spans="1:3" ht="51.75" customHeight="1" x14ac:dyDescent="0.25">
      <c r="A26" s="131" t="s">
        <v>33</v>
      </c>
      <c r="B26" s="64" t="s">
        <v>72</v>
      </c>
      <c r="C26" s="10"/>
    </row>
    <row r="27" spans="1:3" ht="65.25" customHeight="1" x14ac:dyDescent="0.25">
      <c r="A27" s="131"/>
      <c r="B27" s="11" t="s">
        <v>100</v>
      </c>
      <c r="C27" s="10"/>
    </row>
    <row r="28" spans="1:3" ht="64.5" customHeight="1" x14ac:dyDescent="0.25">
      <c r="A28" s="131"/>
      <c r="B28" s="11" t="s">
        <v>87</v>
      </c>
      <c r="C28" s="10"/>
    </row>
    <row r="29" spans="1:3" ht="36" customHeight="1" x14ac:dyDescent="0.25">
      <c r="A29" s="131"/>
      <c r="B29" s="11" t="s">
        <v>73</v>
      </c>
      <c r="C29" s="10"/>
    </row>
    <row r="30" spans="1:3" ht="63" x14ac:dyDescent="0.25">
      <c r="A30" s="131"/>
      <c r="B30" s="64" t="s">
        <v>97</v>
      </c>
      <c r="C30" s="10"/>
    </row>
    <row r="31" spans="1:3" ht="47.25" x14ac:dyDescent="0.25">
      <c r="A31" s="131"/>
      <c r="B31" s="64" t="s">
        <v>96</v>
      </c>
      <c r="C31" s="10"/>
    </row>
    <row r="32" spans="1:3" ht="47.25" x14ac:dyDescent="0.25">
      <c r="A32" s="128" t="s">
        <v>24</v>
      </c>
      <c r="B32" s="11" t="s">
        <v>88</v>
      </c>
      <c r="C32" s="10"/>
    </row>
    <row r="33" spans="1:3" ht="63" x14ac:dyDescent="0.25">
      <c r="A33" s="129"/>
      <c r="B33" s="11" t="s">
        <v>89</v>
      </c>
      <c r="C33" s="10"/>
    </row>
    <row r="34" spans="1:3" ht="63.75" customHeight="1" x14ac:dyDescent="0.25">
      <c r="A34" s="129"/>
      <c r="B34" s="11" t="s">
        <v>90</v>
      </c>
      <c r="C34" s="10"/>
    </row>
    <row r="35" spans="1:3" ht="66.75" customHeight="1" x14ac:dyDescent="0.25">
      <c r="A35" s="129"/>
      <c r="B35" s="11" t="s">
        <v>91</v>
      </c>
      <c r="C35" s="10"/>
    </row>
    <row r="36" spans="1:3" ht="68.25" customHeight="1" x14ac:dyDescent="0.25">
      <c r="A36" s="129"/>
      <c r="B36" s="11" t="s">
        <v>101</v>
      </c>
      <c r="C36" s="10"/>
    </row>
    <row r="37" spans="1:3" ht="47.25" x14ac:dyDescent="0.25">
      <c r="A37" s="130"/>
      <c r="B37" s="11" t="s">
        <v>92</v>
      </c>
      <c r="C37" s="10"/>
    </row>
    <row r="38" spans="1:3" ht="63" x14ac:dyDescent="0.25">
      <c r="A38" s="131" t="s">
        <v>25</v>
      </c>
      <c r="B38" s="11" t="s">
        <v>93</v>
      </c>
      <c r="C38" s="10"/>
    </row>
    <row r="39" spans="1:3" ht="31.5" x14ac:dyDescent="0.25">
      <c r="A39" s="131"/>
      <c r="B39" s="11" t="s">
        <v>94</v>
      </c>
      <c r="C39" s="10"/>
    </row>
    <row r="40" spans="1:3" ht="47.25" x14ac:dyDescent="0.25">
      <c r="A40" s="131"/>
      <c r="B40" s="11" t="s">
        <v>95</v>
      </c>
      <c r="C40" s="10"/>
    </row>
    <row r="41" spans="1:3" ht="47.25" x14ac:dyDescent="0.25">
      <c r="A41" s="131"/>
      <c r="B41" s="11" t="s">
        <v>74</v>
      </c>
      <c r="C41" s="10"/>
    </row>
    <row r="42" spans="1:3" ht="33.75" customHeight="1" x14ac:dyDescent="0.25">
      <c r="A42" s="128" t="s">
        <v>26</v>
      </c>
      <c r="B42" s="11" t="s">
        <v>75</v>
      </c>
      <c r="C42" s="10"/>
    </row>
    <row r="43" spans="1:3" ht="78.75" x14ac:dyDescent="0.25">
      <c r="A43" s="129"/>
      <c r="B43" s="11" t="s">
        <v>102</v>
      </c>
      <c r="C43" s="10"/>
    </row>
    <row r="44" spans="1:3" ht="47.25" x14ac:dyDescent="0.25">
      <c r="A44" s="129"/>
      <c r="B44" s="11" t="s">
        <v>103</v>
      </c>
      <c r="C44" s="10"/>
    </row>
    <row r="45" spans="1:3" ht="47.25" x14ac:dyDescent="0.25">
      <c r="A45" s="130"/>
      <c r="B45" s="11" t="s">
        <v>104</v>
      </c>
      <c r="C45" s="10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5.42578125" style="4" customWidth="1"/>
    <col min="17" max="16384" width="9.140625" style="4"/>
  </cols>
  <sheetData>
    <row r="1" spans="1:17" x14ac:dyDescent="0.25">
      <c r="A1" s="133" t="str">
        <f>УПРАВЛЕНИЕ!A3</f>
        <v>Мониторинг личностных результатов обучающихся (CОО)</v>
      </c>
      <c r="B1" s="133"/>
      <c r="C1" s="133"/>
      <c r="D1" s="133"/>
      <c r="E1" s="133"/>
      <c r="F1" s="133"/>
      <c r="G1" s="133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42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5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2"/>
      <c r="C5" s="25"/>
      <c r="D5" s="3"/>
      <c r="E5" s="25"/>
      <c r="F5" s="25"/>
      <c r="G5" s="25"/>
      <c r="H5" s="27"/>
      <c r="J5" s="25"/>
    </row>
    <row r="6" spans="1:17" x14ac:dyDescent="0.25">
      <c r="A6" s="1"/>
      <c r="B6" s="5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7" x14ac:dyDescent="0.25">
      <c r="A7" s="1"/>
      <c r="B7" s="30"/>
      <c r="C7" s="31"/>
      <c r="E7" s="32"/>
      <c r="F7" s="25"/>
      <c r="G7" s="25"/>
      <c r="H7" s="25"/>
      <c r="I7" s="27"/>
      <c r="J7" s="1"/>
      <c r="K7" s="25"/>
    </row>
    <row r="8" spans="1:17" ht="15" customHeight="1" x14ac:dyDescent="0.25">
      <c r="A8" s="33" t="s">
        <v>6</v>
      </c>
      <c r="B8" s="34" t="s">
        <v>7</v>
      </c>
      <c r="C8" s="32"/>
      <c r="E8" s="137" t="s">
        <v>53</v>
      </c>
      <c r="F8" s="137"/>
      <c r="G8" s="137"/>
      <c r="H8" s="137"/>
      <c r="I8" s="137"/>
      <c r="J8" s="137"/>
      <c r="K8" s="68"/>
      <c r="L8" s="135" t="s">
        <v>48</v>
      </c>
      <c r="M8" s="135"/>
      <c r="N8" s="135"/>
      <c r="O8" s="135"/>
      <c r="P8" s="135"/>
      <c r="Q8" s="136">
        <v>5</v>
      </c>
    </row>
    <row r="9" spans="1:17" x14ac:dyDescent="0.25">
      <c r="A9" s="33">
        <v>1</v>
      </c>
      <c r="B9" s="121"/>
      <c r="C9" s="25"/>
      <c r="E9" s="137"/>
      <c r="F9" s="137"/>
      <c r="G9" s="137"/>
      <c r="H9" s="137"/>
      <c r="I9" s="137"/>
      <c r="J9" s="137"/>
      <c r="K9" s="68"/>
      <c r="L9" s="135"/>
      <c r="M9" s="135"/>
      <c r="N9" s="135"/>
      <c r="O9" s="135"/>
      <c r="P9" s="135"/>
      <c r="Q9" s="136"/>
    </row>
    <row r="10" spans="1:17" x14ac:dyDescent="0.25">
      <c r="A10" s="33">
        <v>2</v>
      </c>
      <c r="B10" s="121"/>
      <c r="C10" s="25"/>
      <c r="E10" s="137"/>
      <c r="F10" s="137"/>
      <c r="G10" s="137"/>
      <c r="H10" s="137"/>
      <c r="I10" s="137"/>
      <c r="J10" s="137"/>
      <c r="K10" s="68"/>
      <c r="L10" s="135" t="s">
        <v>49</v>
      </c>
      <c r="M10" s="135"/>
      <c r="N10" s="135"/>
      <c r="O10" s="135"/>
      <c r="P10" s="135"/>
      <c r="Q10" s="136">
        <v>4</v>
      </c>
    </row>
    <row r="11" spans="1:17" x14ac:dyDescent="0.25">
      <c r="A11" s="33">
        <v>3</v>
      </c>
      <c r="B11" s="121"/>
      <c r="C11" s="25"/>
      <c r="E11" s="137"/>
      <c r="F11" s="137"/>
      <c r="G11" s="137"/>
      <c r="H11" s="137"/>
      <c r="I11" s="137"/>
      <c r="J11" s="137"/>
      <c r="K11" s="68"/>
      <c r="L11" s="135"/>
      <c r="M11" s="135"/>
      <c r="N11" s="135"/>
      <c r="O11" s="135"/>
      <c r="P11" s="135"/>
      <c r="Q11" s="136"/>
    </row>
    <row r="12" spans="1:17" ht="15" customHeight="1" x14ac:dyDescent="0.25">
      <c r="A12" s="33">
        <v>4</v>
      </c>
      <c r="B12" s="121"/>
      <c r="C12" s="25"/>
      <c r="E12" s="137"/>
      <c r="F12" s="137"/>
      <c r="G12" s="137"/>
      <c r="H12" s="137"/>
      <c r="I12" s="137"/>
      <c r="J12" s="137"/>
      <c r="K12" s="68"/>
      <c r="L12" s="138" t="s">
        <v>8</v>
      </c>
      <c r="M12" s="139"/>
      <c r="N12" s="139"/>
      <c r="O12" s="139"/>
      <c r="P12" s="140"/>
      <c r="Q12" s="87">
        <v>3</v>
      </c>
    </row>
    <row r="13" spans="1:17" x14ac:dyDescent="0.25">
      <c r="A13" s="33">
        <v>5</v>
      </c>
      <c r="B13" s="121"/>
      <c r="C13" s="25"/>
      <c r="E13" s="137"/>
      <c r="F13" s="137"/>
      <c r="G13" s="137"/>
      <c r="H13" s="137"/>
      <c r="I13" s="137"/>
      <c r="J13" s="137"/>
      <c r="K13" s="68"/>
      <c r="L13" s="88" t="s">
        <v>9</v>
      </c>
      <c r="M13" s="88"/>
      <c r="N13" s="88"/>
      <c r="O13" s="88"/>
      <c r="P13" s="89"/>
      <c r="Q13" s="87">
        <v>2</v>
      </c>
    </row>
    <row r="14" spans="1:17" x14ac:dyDescent="0.25">
      <c r="A14" s="36"/>
      <c r="B14" s="37"/>
      <c r="C14" s="36"/>
      <c r="D14" s="36"/>
      <c r="E14" s="137"/>
      <c r="F14" s="137"/>
      <c r="G14" s="137"/>
      <c r="H14" s="137"/>
      <c r="I14" s="137"/>
      <c r="J14" s="137"/>
      <c r="K14" s="68"/>
      <c r="L14" s="90" t="s">
        <v>10</v>
      </c>
      <c r="Q14" s="87">
        <v>1</v>
      </c>
    </row>
    <row r="15" spans="1:17" x14ac:dyDescent="0.25">
      <c r="L15" s="134" t="s">
        <v>11</v>
      </c>
      <c r="M15" s="134"/>
      <c r="N15" s="134"/>
      <c r="O15" s="134"/>
      <c r="P15" s="134"/>
      <c r="Q15" s="87">
        <v>0</v>
      </c>
    </row>
    <row r="20" spans="9:9" x14ac:dyDescent="0.25">
      <c r="I20" s="4"/>
    </row>
    <row r="21" spans="9:9" x14ac:dyDescent="0.25">
      <c r="I21" s="4"/>
    </row>
    <row r="22" spans="9:9" x14ac:dyDescent="0.25">
      <c r="I22" s="4"/>
    </row>
    <row r="23" spans="9:9" x14ac:dyDescent="0.25">
      <c r="I23" s="4"/>
    </row>
    <row r="24" spans="9:9" x14ac:dyDescent="0.25">
      <c r="I24" s="4"/>
    </row>
    <row r="25" spans="9:9" x14ac:dyDescent="0.25">
      <c r="I25" s="4"/>
    </row>
    <row r="26" spans="9:9" x14ac:dyDescent="0.25">
      <c r="I26" s="4"/>
    </row>
    <row r="27" spans="9:9" x14ac:dyDescent="0.25">
      <c r="I27" s="4"/>
    </row>
  </sheetData>
  <sheetProtection sheet="1" selectLockedCells="1"/>
  <mergeCells count="8">
    <mergeCell ref="L15:P15"/>
    <mergeCell ref="A1:G1"/>
    <mergeCell ref="L8:P9"/>
    <mergeCell ref="L10:P11"/>
    <mergeCell ref="Q8:Q9"/>
    <mergeCell ref="Q10:Q11"/>
    <mergeCell ref="E8:J14"/>
    <mergeCell ref="L12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8" t="str">
        <f>СТАРТ!A1</f>
        <v>Мониторинг личностных результатов обучающихся (CОО)</v>
      </c>
      <c r="B1" s="148"/>
      <c r="C1" s="148"/>
    </row>
    <row r="3" spans="1:25" ht="21" customHeight="1" x14ac:dyDescent="0.25">
      <c r="A3" s="6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43">
        <f>СТАРТ!B3</f>
        <v>0</v>
      </c>
      <c r="G6" s="143"/>
      <c r="I6" s="49"/>
      <c r="J6" s="50"/>
      <c r="L6" s="146">
        <f>A3</f>
        <v>0</v>
      </c>
      <c r="M6" s="146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44" t="s">
        <v>15</v>
      </c>
      <c r="G7" s="144"/>
      <c r="H7" s="29"/>
      <c r="I7" s="46"/>
      <c r="J7" s="47"/>
      <c r="L7" s="144" t="s">
        <v>4</v>
      </c>
      <c r="M7" s="144"/>
      <c r="O7" s="145" t="s">
        <v>13</v>
      </c>
      <c r="P7" s="145"/>
      <c r="Q7" s="145"/>
      <c r="R7" s="145"/>
      <c r="S7" s="145"/>
      <c r="T7" s="91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47" t="s">
        <v>50</v>
      </c>
      <c r="P8" s="147"/>
      <c r="Q8" s="147"/>
      <c r="R8" s="147"/>
      <c r="S8" s="142" t="s">
        <v>51</v>
      </c>
      <c r="T8" s="154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47"/>
      <c r="P9" s="147"/>
      <c r="Q9" s="147"/>
      <c r="R9" s="147"/>
      <c r="S9" s="142"/>
      <c r="T9" s="154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42"/>
      <c r="T10" s="95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42"/>
      <c r="T11" s="95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94"/>
    </row>
    <row r="13" spans="1:25" ht="18" customHeight="1" x14ac:dyDescent="0.25">
      <c r="A13" s="158" t="s">
        <v>27</v>
      </c>
      <c r="B13" s="159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41" t="s">
        <v>46</v>
      </c>
      <c r="H16" s="141"/>
      <c r="I16" s="141"/>
      <c r="J16" s="141"/>
      <c r="K16" s="141"/>
      <c r="L16" s="141"/>
      <c r="O16" s="80"/>
      <c r="P16" s="80"/>
      <c r="Q16" s="80"/>
      <c r="R16" s="80"/>
      <c r="S16" s="80"/>
    </row>
    <row r="17" spans="1:19" ht="45" customHeight="1" x14ac:dyDescent="0.3">
      <c r="A17" s="160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41"/>
      <c r="H17" s="141"/>
      <c r="I17" s="141"/>
      <c r="J17" s="141"/>
      <c r="K17" s="141"/>
      <c r="L17" s="141"/>
      <c r="O17" s="80"/>
      <c r="P17" s="97"/>
      <c r="Q17" s="97"/>
      <c r="R17" s="97"/>
      <c r="S17" s="81"/>
    </row>
    <row r="18" spans="1:19" ht="18" customHeight="1" x14ac:dyDescent="0.25">
      <c r="A18" s="158" t="s">
        <v>29</v>
      </c>
      <c r="B18" s="159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60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56" t="s">
        <v>30</v>
      </c>
      <c r="B25" s="157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55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55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55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55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56" t="s">
        <v>31</v>
      </c>
      <c r="B30" s="157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55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55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55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55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55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56" t="s">
        <v>32</v>
      </c>
      <c r="B37" s="157"/>
      <c r="C37" s="76" t="e">
        <f>AVERAGE(C31:C36)</f>
        <v>#DIV/0!</v>
      </c>
      <c r="D37" s="71"/>
      <c r="E37" s="71"/>
      <c r="F37" s="71"/>
    </row>
    <row r="38" spans="1:6" ht="45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55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55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55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55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55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56" t="s">
        <v>34</v>
      </c>
      <c r="B44" s="157"/>
      <c r="C44" s="76" t="e">
        <f>AVERAGE(C38:C43)</f>
        <v>#DIV/0!</v>
      </c>
      <c r="D44" s="71"/>
      <c r="E44" s="71"/>
      <c r="F44" s="71"/>
    </row>
    <row r="45" spans="1:6" ht="60" x14ac:dyDescent="0.25">
      <c r="A45" s="155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55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55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55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56" t="s">
        <v>44</v>
      </c>
      <c r="B49" s="157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55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55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55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55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56" t="s">
        <v>35</v>
      </c>
      <c r="B54" s="157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8" t="str">
        <f>СТАРТ!A1</f>
        <v>Мониторинг личностных результатов обучающихся (CОО)</v>
      </c>
      <c r="B1" s="148"/>
      <c r="C1" s="148"/>
    </row>
    <row r="3" spans="1:25" ht="21" customHeight="1" x14ac:dyDescent="0.25">
      <c r="A3" s="6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43">
        <f>СТАРТ!B3</f>
        <v>0</v>
      </c>
      <c r="G6" s="143"/>
      <c r="I6" s="49"/>
      <c r="J6" s="50"/>
      <c r="L6" s="146">
        <f>A3</f>
        <v>0</v>
      </c>
      <c r="M6" s="146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44" t="s">
        <v>15</v>
      </c>
      <c r="G7" s="144"/>
      <c r="H7" s="29"/>
      <c r="I7" s="46"/>
      <c r="J7" s="47"/>
      <c r="L7" s="144" t="s">
        <v>4</v>
      </c>
      <c r="M7" s="144"/>
      <c r="O7" s="145" t="s">
        <v>13</v>
      </c>
      <c r="P7" s="145"/>
      <c r="Q7" s="145"/>
      <c r="R7" s="145"/>
      <c r="S7" s="145"/>
      <c r="T7" s="91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47" t="s">
        <v>50</v>
      </c>
      <c r="P8" s="147"/>
      <c r="Q8" s="147"/>
      <c r="R8" s="147"/>
      <c r="S8" s="142" t="s">
        <v>51</v>
      </c>
      <c r="T8" s="154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47"/>
      <c r="P9" s="147"/>
      <c r="Q9" s="147"/>
      <c r="R9" s="147"/>
      <c r="S9" s="142"/>
      <c r="T9" s="154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42"/>
      <c r="T10" s="114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42"/>
      <c r="T11" s="114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58" t="s">
        <v>27</v>
      </c>
      <c r="B13" s="159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41" t="s">
        <v>46</v>
      </c>
      <c r="H16" s="141"/>
      <c r="I16" s="141"/>
      <c r="J16" s="141"/>
      <c r="K16" s="141"/>
      <c r="L16" s="141"/>
      <c r="O16" s="80"/>
      <c r="P16" s="80"/>
      <c r="Q16" s="80"/>
      <c r="R16" s="80"/>
      <c r="S16" s="80"/>
    </row>
    <row r="17" spans="1:19" ht="45" customHeight="1" x14ac:dyDescent="0.3">
      <c r="A17" s="160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41"/>
      <c r="H17" s="141"/>
      <c r="I17" s="141"/>
      <c r="J17" s="141"/>
      <c r="K17" s="141"/>
      <c r="L17" s="141"/>
      <c r="O17" s="80"/>
      <c r="P17" s="97"/>
      <c r="Q17" s="97"/>
      <c r="R17" s="97"/>
      <c r="S17" s="81"/>
    </row>
    <row r="18" spans="1:19" ht="18" customHeight="1" x14ac:dyDescent="0.25">
      <c r="A18" s="158" t="s">
        <v>29</v>
      </c>
      <c r="B18" s="159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60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56" t="s">
        <v>30</v>
      </c>
      <c r="B25" s="157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55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55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55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55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56" t="s">
        <v>31</v>
      </c>
      <c r="B30" s="157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55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55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55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55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55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56" t="s">
        <v>32</v>
      </c>
      <c r="B37" s="157"/>
      <c r="C37" s="76" t="e">
        <f>AVERAGE(C31:C36)</f>
        <v>#DIV/0!</v>
      </c>
      <c r="D37" s="71"/>
      <c r="E37" s="71"/>
      <c r="F37" s="71"/>
    </row>
    <row r="38" spans="1:6" ht="45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55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55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55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55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55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56" t="s">
        <v>34</v>
      </c>
      <c r="B44" s="157"/>
      <c r="C44" s="76" t="e">
        <f>AVERAGE(C38:C43)</f>
        <v>#DIV/0!</v>
      </c>
      <c r="D44" s="71"/>
      <c r="E44" s="71"/>
      <c r="F44" s="71"/>
    </row>
    <row r="45" spans="1:6" ht="60" x14ac:dyDescent="0.25">
      <c r="A45" s="155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55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55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55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56" t="s">
        <v>44</v>
      </c>
      <c r="B49" s="157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55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55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55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55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56" t="s">
        <v>35</v>
      </c>
      <c r="B54" s="157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8" t="str">
        <f>СТАРТ!A1</f>
        <v>Мониторинг личностных результатов обучающихся (CОО)</v>
      </c>
      <c r="B1" s="148"/>
      <c r="C1" s="148"/>
    </row>
    <row r="3" spans="1:25" ht="21" customHeight="1" x14ac:dyDescent="0.25">
      <c r="A3" s="6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43">
        <f>СТАРТ!B3</f>
        <v>0</v>
      </c>
      <c r="G6" s="143"/>
      <c r="I6" s="49"/>
      <c r="J6" s="50"/>
      <c r="L6" s="146">
        <f>A3</f>
        <v>0</v>
      </c>
      <c r="M6" s="146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44" t="s">
        <v>15</v>
      </c>
      <c r="G7" s="144"/>
      <c r="H7" s="29"/>
      <c r="I7" s="46"/>
      <c r="J7" s="47"/>
      <c r="L7" s="144" t="s">
        <v>4</v>
      </c>
      <c r="M7" s="144"/>
      <c r="O7" s="145" t="s">
        <v>13</v>
      </c>
      <c r="P7" s="145"/>
      <c r="Q7" s="145"/>
      <c r="R7" s="145"/>
      <c r="S7" s="145"/>
      <c r="T7" s="91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47" t="s">
        <v>50</v>
      </c>
      <c r="P8" s="147"/>
      <c r="Q8" s="147"/>
      <c r="R8" s="147"/>
      <c r="S8" s="142" t="s">
        <v>51</v>
      </c>
      <c r="T8" s="154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47"/>
      <c r="P9" s="147"/>
      <c r="Q9" s="147"/>
      <c r="R9" s="147"/>
      <c r="S9" s="142"/>
      <c r="T9" s="154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42"/>
      <c r="T10" s="114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42"/>
      <c r="T11" s="114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58" t="s">
        <v>27</v>
      </c>
      <c r="B13" s="159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41" t="s">
        <v>46</v>
      </c>
      <c r="H16" s="141"/>
      <c r="I16" s="141"/>
      <c r="J16" s="141"/>
      <c r="K16" s="141"/>
      <c r="L16" s="141"/>
      <c r="O16" s="80"/>
      <c r="P16" s="80"/>
      <c r="Q16" s="80"/>
      <c r="R16" s="80"/>
      <c r="S16" s="80"/>
    </row>
    <row r="17" spans="1:19" ht="45" customHeight="1" x14ac:dyDescent="0.3">
      <c r="A17" s="160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41"/>
      <c r="H17" s="141"/>
      <c r="I17" s="141"/>
      <c r="J17" s="141"/>
      <c r="K17" s="141"/>
      <c r="L17" s="141"/>
      <c r="O17" s="80"/>
      <c r="P17" s="97"/>
      <c r="Q17" s="97"/>
      <c r="R17" s="97"/>
      <c r="S17" s="81"/>
    </row>
    <row r="18" spans="1:19" ht="18" customHeight="1" x14ac:dyDescent="0.25">
      <c r="A18" s="158" t="s">
        <v>29</v>
      </c>
      <c r="B18" s="159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60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56" t="s">
        <v>30</v>
      </c>
      <c r="B25" s="157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55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55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55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55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56" t="s">
        <v>31</v>
      </c>
      <c r="B30" s="157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55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55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55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55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55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56" t="s">
        <v>32</v>
      </c>
      <c r="B37" s="157"/>
      <c r="C37" s="76" t="e">
        <f>AVERAGE(C31:C36)</f>
        <v>#DIV/0!</v>
      </c>
      <c r="D37" s="71"/>
      <c r="E37" s="71"/>
      <c r="F37" s="71"/>
    </row>
    <row r="38" spans="1:6" ht="45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55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55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55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55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55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56" t="s">
        <v>34</v>
      </c>
      <c r="B44" s="157"/>
      <c r="C44" s="76" t="e">
        <f>AVERAGE(C38:C43)</f>
        <v>#DIV/0!</v>
      </c>
      <c r="D44" s="71"/>
      <c r="E44" s="71"/>
      <c r="F44" s="71"/>
    </row>
    <row r="45" spans="1:6" ht="60" x14ac:dyDescent="0.25">
      <c r="A45" s="155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55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55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55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56" t="s">
        <v>44</v>
      </c>
      <c r="B49" s="157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55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55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55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55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56" t="s">
        <v>35</v>
      </c>
      <c r="B54" s="157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8" t="str">
        <f>СТАРТ!A1</f>
        <v>Мониторинг личностных результатов обучающихся (CОО)</v>
      </c>
      <c r="B1" s="148"/>
      <c r="C1" s="148"/>
    </row>
    <row r="3" spans="1:25" ht="21" customHeight="1" x14ac:dyDescent="0.25">
      <c r="A3" s="6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43">
        <f>СТАРТ!B3</f>
        <v>0</v>
      </c>
      <c r="G6" s="143"/>
      <c r="I6" s="49"/>
      <c r="J6" s="50"/>
      <c r="L6" s="146">
        <f>A3</f>
        <v>0</v>
      </c>
      <c r="M6" s="146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44" t="s">
        <v>15</v>
      </c>
      <c r="G7" s="144"/>
      <c r="H7" s="29"/>
      <c r="I7" s="46"/>
      <c r="J7" s="47"/>
      <c r="L7" s="144" t="s">
        <v>4</v>
      </c>
      <c r="M7" s="144"/>
      <c r="O7" s="145" t="s">
        <v>13</v>
      </c>
      <c r="P7" s="145"/>
      <c r="Q7" s="145"/>
      <c r="R7" s="145"/>
      <c r="S7" s="145"/>
      <c r="T7" s="91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47" t="s">
        <v>50</v>
      </c>
      <c r="P8" s="147"/>
      <c r="Q8" s="147"/>
      <c r="R8" s="147"/>
      <c r="S8" s="142" t="s">
        <v>51</v>
      </c>
      <c r="T8" s="154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47"/>
      <c r="P9" s="147"/>
      <c r="Q9" s="147"/>
      <c r="R9" s="147"/>
      <c r="S9" s="142"/>
      <c r="T9" s="154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42"/>
      <c r="T10" s="114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42"/>
      <c r="T11" s="114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58" t="s">
        <v>27</v>
      </c>
      <c r="B13" s="159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41" t="s">
        <v>46</v>
      </c>
      <c r="H16" s="141"/>
      <c r="I16" s="141"/>
      <c r="J16" s="141"/>
      <c r="K16" s="141"/>
      <c r="L16" s="141"/>
      <c r="O16" s="80"/>
      <c r="P16" s="80"/>
      <c r="Q16" s="80"/>
      <c r="R16" s="80"/>
      <c r="S16" s="80"/>
    </row>
    <row r="17" spans="1:19" ht="45" customHeight="1" x14ac:dyDescent="0.3">
      <c r="A17" s="160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41"/>
      <c r="H17" s="141"/>
      <c r="I17" s="141"/>
      <c r="J17" s="141"/>
      <c r="K17" s="141"/>
      <c r="L17" s="141"/>
      <c r="O17" s="80"/>
      <c r="P17" s="97"/>
      <c r="Q17" s="97"/>
      <c r="R17" s="97"/>
      <c r="S17" s="81"/>
    </row>
    <row r="18" spans="1:19" ht="18" customHeight="1" x14ac:dyDescent="0.25">
      <c r="A18" s="158" t="s">
        <v>29</v>
      </c>
      <c r="B18" s="159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60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56" t="s">
        <v>30</v>
      </c>
      <c r="B25" s="157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55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55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55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55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56" t="s">
        <v>31</v>
      </c>
      <c r="B30" s="157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55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55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55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55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55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56" t="s">
        <v>32</v>
      </c>
      <c r="B37" s="157"/>
      <c r="C37" s="76" t="e">
        <f>AVERAGE(C31:C36)</f>
        <v>#DIV/0!</v>
      </c>
      <c r="D37" s="71"/>
      <c r="E37" s="71"/>
      <c r="F37" s="71"/>
    </row>
    <row r="38" spans="1:6" ht="45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55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55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55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55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55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56" t="s">
        <v>34</v>
      </c>
      <c r="B44" s="157"/>
      <c r="C44" s="76" t="e">
        <f>AVERAGE(C38:C43)</f>
        <v>#DIV/0!</v>
      </c>
      <c r="D44" s="71"/>
      <c r="E44" s="71"/>
      <c r="F44" s="71"/>
    </row>
    <row r="45" spans="1:6" ht="60" x14ac:dyDescent="0.25">
      <c r="A45" s="155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55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55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55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56" t="s">
        <v>44</v>
      </c>
      <c r="B49" s="157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55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55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55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55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56" t="s">
        <v>35</v>
      </c>
      <c r="B54" s="157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8" t="str">
        <f>СТАРТ!A1</f>
        <v>Мониторинг личностных результатов обучающихся (CОО)</v>
      </c>
      <c r="B1" s="148"/>
      <c r="C1" s="148"/>
    </row>
    <row r="3" spans="1:25" ht="21" customHeight="1" x14ac:dyDescent="0.25">
      <c r="A3" s="6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43">
        <f>СТАРТ!B3</f>
        <v>0</v>
      </c>
      <c r="G6" s="143"/>
      <c r="I6" s="49"/>
      <c r="J6" s="50"/>
      <c r="L6" s="146">
        <f>A3</f>
        <v>0</v>
      </c>
      <c r="M6" s="146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44" t="s">
        <v>15</v>
      </c>
      <c r="G7" s="144"/>
      <c r="H7" s="29"/>
      <c r="I7" s="46"/>
      <c r="J7" s="47"/>
      <c r="L7" s="144" t="s">
        <v>4</v>
      </c>
      <c r="M7" s="144"/>
      <c r="O7" s="145" t="s">
        <v>13</v>
      </c>
      <c r="P7" s="145"/>
      <c r="Q7" s="145"/>
      <c r="R7" s="145"/>
      <c r="S7" s="145"/>
      <c r="T7" s="91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47" t="s">
        <v>50</v>
      </c>
      <c r="P8" s="147"/>
      <c r="Q8" s="147"/>
      <c r="R8" s="147"/>
      <c r="S8" s="142" t="s">
        <v>51</v>
      </c>
      <c r="T8" s="154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47"/>
      <c r="P9" s="147"/>
      <c r="Q9" s="147"/>
      <c r="R9" s="147"/>
      <c r="S9" s="142"/>
      <c r="T9" s="154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42"/>
      <c r="T10" s="114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42"/>
      <c r="T11" s="114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58" t="s">
        <v>27</v>
      </c>
      <c r="B13" s="159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41" t="s">
        <v>46</v>
      </c>
      <c r="H16" s="141"/>
      <c r="I16" s="141"/>
      <c r="J16" s="141"/>
      <c r="K16" s="141"/>
      <c r="L16" s="141"/>
      <c r="O16" s="80"/>
      <c r="P16" s="80"/>
      <c r="Q16" s="80"/>
      <c r="R16" s="80"/>
      <c r="S16" s="80"/>
    </row>
    <row r="17" spans="1:19" ht="45" customHeight="1" x14ac:dyDescent="0.3">
      <c r="A17" s="160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41"/>
      <c r="H17" s="141"/>
      <c r="I17" s="141"/>
      <c r="J17" s="141"/>
      <c r="K17" s="141"/>
      <c r="L17" s="141"/>
      <c r="O17" s="80"/>
      <c r="P17" s="97"/>
      <c r="Q17" s="97"/>
      <c r="R17" s="97"/>
      <c r="S17" s="81"/>
    </row>
    <row r="18" spans="1:19" ht="18" customHeight="1" x14ac:dyDescent="0.25">
      <c r="A18" s="158" t="s">
        <v>29</v>
      </c>
      <c r="B18" s="159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60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56" t="s">
        <v>30</v>
      </c>
      <c r="B25" s="157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55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55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55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55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56" t="s">
        <v>31</v>
      </c>
      <c r="B30" s="157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55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55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55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55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55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56" t="s">
        <v>32</v>
      </c>
      <c r="B37" s="157"/>
      <c r="C37" s="76" t="e">
        <f>AVERAGE(C31:C36)</f>
        <v>#DIV/0!</v>
      </c>
      <c r="D37" s="71"/>
      <c r="E37" s="71"/>
      <c r="F37" s="71"/>
    </row>
    <row r="38" spans="1:6" ht="45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55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55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55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55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55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56" t="s">
        <v>34</v>
      </c>
      <c r="B44" s="157"/>
      <c r="C44" s="76" t="e">
        <f>AVERAGE(C38:C43)</f>
        <v>#DIV/0!</v>
      </c>
      <c r="D44" s="71"/>
      <c r="E44" s="71"/>
      <c r="F44" s="71"/>
    </row>
    <row r="45" spans="1:6" ht="60" x14ac:dyDescent="0.25">
      <c r="A45" s="155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55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55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55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56" t="s">
        <v>44</v>
      </c>
      <c r="B49" s="157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55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55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55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55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56" t="s">
        <v>35</v>
      </c>
      <c r="B54" s="157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2"/>
  <sheetViews>
    <sheetView zoomScale="87" zoomScaleNormal="87" workbookViewId="0">
      <selection activeCell="A18" sqref="A18:XFD22"/>
    </sheetView>
  </sheetViews>
  <sheetFormatPr defaultColWidth="9.140625" defaultRowHeight="15" x14ac:dyDescent="0.25"/>
  <cols>
    <col min="1" max="1" width="5" style="4" customWidth="1"/>
    <col min="2" max="2" width="22" style="4" customWidth="1"/>
    <col min="3" max="10" width="10.7109375" style="35" customWidth="1"/>
    <col min="11" max="11" width="14.28515625" style="4" customWidth="1"/>
    <col min="12" max="12" width="16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(CОО)</v>
      </c>
      <c r="D2" s="164"/>
      <c r="E2" s="164"/>
      <c r="F2" s="164"/>
      <c r="G2" s="164"/>
      <c r="H2" s="164"/>
      <c r="I2" s="122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J3" s="82"/>
      <c r="K3" s="124">
        <f>T5</f>
        <v>0</v>
      </c>
      <c r="N3" s="166" t="str">
        <f>СТАРТ!A1</f>
        <v>Мониторинг личностных результатов обучающихся (CОО)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4"/>
      <c r="K4" s="123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3">
        <f>СТАРТ!B3</f>
        <v>0</v>
      </c>
      <c r="P5" s="143"/>
      <c r="Q5" s="59"/>
      <c r="R5" s="49"/>
      <c r="S5" s="50"/>
      <c r="T5" s="146">
        <f>СТАРТ!B5</f>
        <v>0</v>
      </c>
      <c r="U5" s="146"/>
      <c r="V5" s="146"/>
      <c r="W5" s="100"/>
    </row>
    <row r="6" spans="1:29" ht="36.75" customHeight="1" x14ac:dyDescent="0.25">
      <c r="A6" s="104" t="s">
        <v>6</v>
      </c>
      <c r="B6" s="104" t="s">
        <v>7</v>
      </c>
      <c r="C6" s="105" t="str">
        <f>УПРАВЛЕНИЕ!A6</f>
        <v>Гражданское воспитание</v>
      </c>
      <c r="D6" s="105" t="str">
        <f>УПРАВЛЕНИЕ!A12</f>
        <v>Патриотическое воспитание</v>
      </c>
      <c r="E6" s="105" t="str">
        <f>УПРАВЛЕНИЕ!A16</f>
        <v>Духовно-нравственное воспитание</v>
      </c>
      <c r="F6" s="105" t="str">
        <f>УПРАВЛЕНИЕ!A22</f>
        <v>Эстетическое воспитание</v>
      </c>
      <c r="G6" s="10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5" t="str">
        <f>УПРАВЛЕНИЕ!A32</f>
        <v>Трудовое воспитание</v>
      </c>
      <c r="I6" s="105" t="str">
        <f>УПРАВЛЕНИЕ!A38</f>
        <v>Экологическое воспитание</v>
      </c>
      <c r="J6" s="105" t="str">
        <f>УПРАВЛЕНИЕ!A42</f>
        <v>Ценность научного познания</v>
      </c>
      <c r="K6" s="106" t="s">
        <v>16</v>
      </c>
      <c r="L6" s="107" t="s">
        <v>54</v>
      </c>
      <c r="O6" s="167" t="s">
        <v>15</v>
      </c>
      <c r="P6" s="167"/>
      <c r="R6" s="46"/>
      <c r="S6" s="47"/>
      <c r="T6" s="144" t="s">
        <v>4</v>
      </c>
      <c r="U6" s="144"/>
      <c r="V6" s="144"/>
      <c r="W6" s="101"/>
    </row>
    <row r="7" spans="1:29" s="31" customFormat="1" ht="24" customHeight="1" x14ac:dyDescent="0.2">
      <c r="A7" s="98">
        <v>1</v>
      </c>
      <c r="B7" s="99">
        <f>СТАРТ!B9</f>
        <v>0</v>
      </c>
      <c r="C7" s="125" t="e">
        <f>'1'!C13</f>
        <v>#DIV/0!</v>
      </c>
      <c r="D7" s="125" t="e">
        <f>'1'!C18</f>
        <v>#DIV/0!</v>
      </c>
      <c r="E7" s="125" t="e">
        <f>'1'!C25</f>
        <v>#DIV/0!</v>
      </c>
      <c r="F7" s="125" t="e">
        <f>'1'!C30</f>
        <v>#DIV/0!</v>
      </c>
      <c r="G7" s="125" t="e">
        <f>'1'!C37</f>
        <v>#DIV/0!</v>
      </c>
      <c r="H7" s="125" t="e">
        <f>'1'!C44</f>
        <v>#DIV/0!</v>
      </c>
      <c r="I7" s="125" t="e">
        <f>'1'!C49</f>
        <v>#DIV/0!</v>
      </c>
      <c r="J7" s="125" t="e">
        <f>'1'!C54</f>
        <v>#DIV/0!</v>
      </c>
      <c r="K7" s="126" t="e">
        <f t="shared" ref="K7:K12" si="0">AVERAGE(C7:J7)</f>
        <v>#DIV/0!</v>
      </c>
      <c r="L7" s="10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61</v>
      </c>
      <c r="P7" s="163"/>
      <c r="Q7" s="163"/>
      <c r="R7" s="163"/>
      <c r="S7" s="163"/>
      <c r="T7" s="163"/>
      <c r="U7" s="163"/>
      <c r="V7" s="163"/>
    </row>
    <row r="8" spans="1:29" s="31" customFormat="1" ht="24" customHeight="1" x14ac:dyDescent="0.2">
      <c r="A8" s="98">
        <v>2</v>
      </c>
      <c r="B8" s="99">
        <f>СТАРТ!B10</f>
        <v>0</v>
      </c>
      <c r="C8" s="125" t="e">
        <f>'2'!C13</f>
        <v>#DIV/0!</v>
      </c>
      <c r="D8" s="125" t="e">
        <f>'2'!C18</f>
        <v>#DIV/0!</v>
      </c>
      <c r="E8" s="125" t="e">
        <f>'2'!C25</f>
        <v>#DIV/0!</v>
      </c>
      <c r="F8" s="125" t="e">
        <f>'2'!C30</f>
        <v>#DIV/0!</v>
      </c>
      <c r="G8" s="125" t="e">
        <f>'2'!C37</f>
        <v>#DIV/0!</v>
      </c>
      <c r="H8" s="125" t="e">
        <f>'2'!C44</f>
        <v>#DIV/0!</v>
      </c>
      <c r="I8" s="125" t="e">
        <f>'2'!C49</f>
        <v>#DIV/0!</v>
      </c>
      <c r="J8" s="125" t="e">
        <f>'2'!C54</f>
        <v>#DIV/0!</v>
      </c>
      <c r="K8" s="126" t="e">
        <f t="shared" si="0"/>
        <v>#DIV/0!</v>
      </c>
      <c r="L8" s="108" t="e">
        <f t="shared" ref="L8:L1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45</v>
      </c>
      <c r="Z8" s="56"/>
      <c r="AA8" s="86" t="e">
        <f>K12</f>
        <v>#DIV/0!</v>
      </c>
    </row>
    <row r="9" spans="1:29" s="31" customFormat="1" ht="24" customHeight="1" x14ac:dyDescent="0.2">
      <c r="A9" s="98">
        <v>3</v>
      </c>
      <c r="B9" s="99">
        <f>СТАРТ!B11</f>
        <v>0</v>
      </c>
      <c r="C9" s="125" t="e">
        <f>'3'!C13</f>
        <v>#DIV/0!</v>
      </c>
      <c r="D9" s="125" t="e">
        <f>'3'!C18</f>
        <v>#DIV/0!</v>
      </c>
      <c r="E9" s="125" t="e">
        <f>'3'!C25</f>
        <v>#DIV/0!</v>
      </c>
      <c r="F9" s="125" t="e">
        <f>'3'!C30</f>
        <v>#DIV/0!</v>
      </c>
      <c r="G9" s="125" t="e">
        <f>'3'!C37</f>
        <v>#DIV/0!</v>
      </c>
      <c r="H9" s="125" t="e">
        <f>'3'!C44</f>
        <v>#DIV/0!</v>
      </c>
      <c r="I9" s="125" t="e">
        <f>'3'!C49</f>
        <v>#DIV/0!</v>
      </c>
      <c r="J9" s="125" t="e">
        <f>'3'!C54</f>
        <v>#DIV/0!</v>
      </c>
      <c r="K9" s="126" t="e">
        <f t="shared" si="0"/>
        <v>#DIV/0!</v>
      </c>
      <c r="L9" s="108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1" customFormat="1" ht="24" customHeight="1" x14ac:dyDescent="0.2">
      <c r="A10" s="98">
        <v>4</v>
      </c>
      <c r="B10" s="99">
        <f>СТАРТ!B12</f>
        <v>0</v>
      </c>
      <c r="C10" s="125" t="e">
        <f>'4'!C13</f>
        <v>#DIV/0!</v>
      </c>
      <c r="D10" s="125" t="e">
        <f>'4'!C18</f>
        <v>#DIV/0!</v>
      </c>
      <c r="E10" s="125" t="e">
        <f>'4'!C25</f>
        <v>#DIV/0!</v>
      </c>
      <c r="F10" s="125" t="e">
        <f>'4'!C30</f>
        <v>#DIV/0!</v>
      </c>
      <c r="G10" s="125" t="e">
        <f>'4'!C37</f>
        <v>#DIV/0!</v>
      </c>
      <c r="H10" s="125" t="e">
        <f>'4'!C44</f>
        <v>#DIV/0!</v>
      </c>
      <c r="I10" s="125" t="e">
        <f>'4'!C49</f>
        <v>#DIV/0!</v>
      </c>
      <c r="J10" s="125" t="e">
        <f>'4'!C54</f>
        <v>#DIV/0!</v>
      </c>
      <c r="K10" s="126" t="e">
        <f t="shared" si="0"/>
        <v>#DIV/0!</v>
      </c>
      <c r="L10" s="108" t="e">
        <f t="shared" si="1"/>
        <v>#DIV/0!</v>
      </c>
      <c r="W10" s="162" t="s">
        <v>47</v>
      </c>
      <c r="X10" s="162"/>
      <c r="Y10" s="162"/>
      <c r="Z10" s="162"/>
      <c r="AA10" s="162"/>
      <c r="AB10" s="162"/>
      <c r="AC10" s="162"/>
    </row>
    <row r="11" spans="1:29" s="31" customFormat="1" ht="24" customHeight="1" x14ac:dyDescent="0.2">
      <c r="A11" s="98">
        <v>5</v>
      </c>
      <c r="B11" s="99">
        <f>СТАРТ!B13</f>
        <v>0</v>
      </c>
      <c r="C11" s="125" t="e">
        <f>'5'!C13</f>
        <v>#DIV/0!</v>
      </c>
      <c r="D11" s="125" t="e">
        <f>'5'!C18</f>
        <v>#DIV/0!</v>
      </c>
      <c r="E11" s="125" t="e">
        <f>'5'!C25</f>
        <v>#DIV/0!</v>
      </c>
      <c r="F11" s="125" t="e">
        <f>'5'!C30</f>
        <v>#DIV/0!</v>
      </c>
      <c r="G11" s="125" t="e">
        <f>'5'!C37</f>
        <v>#DIV/0!</v>
      </c>
      <c r="H11" s="125" t="e">
        <f>'5'!C44</f>
        <v>#DIV/0!</v>
      </c>
      <c r="I11" s="125" t="e">
        <f>'5'!C49</f>
        <v>#DIV/0!</v>
      </c>
      <c r="J11" s="125" t="e">
        <f>'5'!C54</f>
        <v>#DIV/0!</v>
      </c>
      <c r="K11" s="126" t="e">
        <f t="shared" si="0"/>
        <v>#DIV/0!</v>
      </c>
      <c r="L11" s="108" t="e">
        <f t="shared" si="1"/>
        <v>#DIV/0!</v>
      </c>
      <c r="X11" s="168" t="s">
        <v>55</v>
      </c>
      <c r="Y11" s="168"/>
      <c r="Z11" s="168"/>
      <c r="AA11" s="168"/>
      <c r="AB11" s="168"/>
      <c r="AC11" s="168"/>
    </row>
    <row r="12" spans="1:29" s="31" customFormat="1" ht="24" customHeight="1" x14ac:dyDescent="0.2">
      <c r="A12" s="165" t="s">
        <v>16</v>
      </c>
      <c r="B12" s="165"/>
      <c r="C12" s="127" t="e">
        <f t="shared" ref="C12:J12" si="2">AVERAGE(C7:C11)</f>
        <v>#DIV/0!</v>
      </c>
      <c r="D12" s="127" t="e">
        <f t="shared" si="2"/>
        <v>#DIV/0!</v>
      </c>
      <c r="E12" s="127" t="e">
        <f t="shared" si="2"/>
        <v>#DIV/0!</v>
      </c>
      <c r="F12" s="127" t="e">
        <f t="shared" si="2"/>
        <v>#DIV/0!</v>
      </c>
      <c r="G12" s="127" t="e">
        <f t="shared" si="2"/>
        <v>#DIV/0!</v>
      </c>
      <c r="H12" s="127" t="e">
        <f t="shared" si="2"/>
        <v>#DIV/0!</v>
      </c>
      <c r="I12" s="127" t="e">
        <f t="shared" si="2"/>
        <v>#DIV/0!</v>
      </c>
      <c r="J12" s="127" t="e">
        <f t="shared" si="2"/>
        <v>#DIV/0!</v>
      </c>
      <c r="K12" s="126" t="e">
        <f t="shared" si="0"/>
        <v>#DIV/0!</v>
      </c>
      <c r="L12" s="108" t="e">
        <f t="shared" si="1"/>
        <v>#DIV/0!</v>
      </c>
      <c r="X12" s="168"/>
      <c r="Y12" s="168"/>
      <c r="Z12" s="168"/>
      <c r="AA12" s="168"/>
      <c r="AB12" s="168"/>
      <c r="AC12" s="168"/>
    </row>
    <row r="13" spans="1:29" ht="24" customHeight="1" x14ac:dyDescent="0.25">
      <c r="A13" s="161" t="s">
        <v>54</v>
      </c>
      <c r="B13" s="161"/>
      <c r="C13" s="109" t="e">
        <f>IF(C12&gt;4.44,"Высокий",IF(AND(C12&lt;4.49,C12&gt;3.24),"Повышенный",IF(AND(C12&lt;2.1,C12&gt;1.24),"Ниже среднего",IF(AND(C12&lt;3.29,C12&gt;2),"Средний","Критический"))))</f>
        <v>#DIV/0!</v>
      </c>
      <c r="D13" s="109" t="e">
        <f t="shared" ref="D13:K13" si="3">IF(D12&gt;4.44,"Высокий",IF(AND(D12&lt;4.49,D12&gt;3.24),"Повышенный",IF(AND(D12&lt;2.1,D12&gt;1.24),"Ниже среднего",IF(AND(D12&lt;3.29,D12&gt;2),"Средний","Критический"))))</f>
        <v>#DIV/0!</v>
      </c>
      <c r="E13" s="109" t="e">
        <f t="shared" si="3"/>
        <v>#DIV/0!</v>
      </c>
      <c r="F13" s="109" t="e">
        <f t="shared" si="3"/>
        <v>#DIV/0!</v>
      </c>
      <c r="G13" s="109" t="e">
        <f t="shared" si="3"/>
        <v>#DIV/0!</v>
      </c>
      <c r="H13" s="109" t="e">
        <f t="shared" si="3"/>
        <v>#DIV/0!</v>
      </c>
      <c r="I13" s="109" t="e">
        <f t="shared" si="3"/>
        <v>#DIV/0!</v>
      </c>
      <c r="J13" s="109" t="e">
        <f t="shared" si="3"/>
        <v>#DIV/0!</v>
      </c>
      <c r="K13" s="109" t="e">
        <f t="shared" si="3"/>
        <v>#DIV/0!</v>
      </c>
      <c r="X13" s="168"/>
      <c r="Y13" s="168"/>
      <c r="Z13" s="168"/>
      <c r="AA13" s="168"/>
      <c r="AB13" s="168"/>
      <c r="AC13" s="168"/>
    </row>
    <row r="16" spans="1:29" x14ac:dyDescent="0.25">
      <c r="A16" s="22"/>
      <c r="B16" s="43"/>
      <c r="C16" s="85"/>
      <c r="E16" s="85"/>
    </row>
    <row r="17" spans="1:22" x14ac:dyDescent="0.25">
      <c r="A17" s="22"/>
      <c r="B17" s="43"/>
      <c r="C17" s="85"/>
    </row>
    <row r="18" spans="1:22" hidden="1" x14ac:dyDescent="0.25">
      <c r="A18" s="22"/>
      <c r="B18" s="4" t="s">
        <v>56</v>
      </c>
      <c r="C18" s="102">
        <f>COUNTIF(L7:L11,"Критический")</f>
        <v>0</v>
      </c>
    </row>
    <row r="19" spans="1:22" hidden="1" x14ac:dyDescent="0.25">
      <c r="B19" s="4" t="s">
        <v>57</v>
      </c>
      <c r="C19" s="102">
        <f>COUNTIF(L7:L11,"Ниже среднего")</f>
        <v>0</v>
      </c>
    </row>
    <row r="20" spans="1:22" hidden="1" x14ac:dyDescent="0.25">
      <c r="A20" s="22"/>
      <c r="B20" s="35" t="s">
        <v>58</v>
      </c>
      <c r="C20" s="102">
        <f>COUNTIF(L7:L11,"Средний")</f>
        <v>0</v>
      </c>
    </row>
    <row r="21" spans="1:22" hidden="1" x14ac:dyDescent="0.25">
      <c r="A21" s="22"/>
      <c r="B21" s="35" t="s">
        <v>59</v>
      </c>
      <c r="C21" s="102">
        <f>COUNTIF(L7:L11,"Повышенный")</f>
        <v>0</v>
      </c>
    </row>
    <row r="22" spans="1:22" ht="15.75" hidden="1" x14ac:dyDescent="0.25">
      <c r="A22" s="22"/>
      <c r="B22" s="35" t="s">
        <v>60</v>
      </c>
      <c r="C22" s="103">
        <f>COUNTIF(L7:L11,"Высокий")</f>
        <v>0</v>
      </c>
    </row>
    <row r="23" spans="1:22" x14ac:dyDescent="0.25">
      <c r="A23" s="22"/>
      <c r="B23" s="43"/>
      <c r="C23" s="102"/>
    </row>
    <row r="24" spans="1:22" x14ac:dyDescent="0.25">
      <c r="A24" s="22"/>
      <c r="B24" s="43"/>
      <c r="C24" s="85"/>
    </row>
    <row r="25" spans="1:22" x14ac:dyDescent="0.25">
      <c r="A25" s="22"/>
      <c r="B25" s="22"/>
    </row>
    <row r="26" spans="1:22" x14ac:dyDescent="0.25">
      <c r="A26" s="22"/>
      <c r="B26" s="22"/>
    </row>
    <row r="27" spans="1:22" x14ac:dyDescent="0.25">
      <c r="A27" s="22"/>
      <c r="B27" s="22"/>
    </row>
    <row r="28" spans="1:22" x14ac:dyDescent="0.25">
      <c r="A28" s="44"/>
      <c r="B28" s="43"/>
    </row>
    <row r="29" spans="1:22" x14ac:dyDescent="0.25">
      <c r="A29" s="44"/>
      <c r="B29" s="43"/>
    </row>
    <row r="30" spans="1:22" x14ac:dyDescent="0.25">
      <c r="A30" s="44"/>
      <c r="B30" s="43"/>
      <c r="O30" s="162" t="s">
        <v>62</v>
      </c>
      <c r="P30" s="162"/>
      <c r="Q30" s="162"/>
      <c r="R30" s="162"/>
      <c r="S30" s="162"/>
      <c r="T30" s="162"/>
      <c r="U30" s="162"/>
      <c r="V30" s="162"/>
    </row>
    <row r="31" spans="1:22" x14ac:dyDescent="0.25">
      <c r="A31" s="22"/>
      <c r="B31" s="22"/>
    </row>
    <row r="32" spans="1:22" x14ac:dyDescent="0.25">
      <c r="A32" s="22"/>
      <c r="B32" s="43"/>
    </row>
  </sheetData>
  <sheetProtection sheet="1" selectLockedCells="1"/>
  <mergeCells count="13">
    <mergeCell ref="A13:B13"/>
    <mergeCell ref="O30:V30"/>
    <mergeCell ref="O7:V9"/>
    <mergeCell ref="C2:H2"/>
    <mergeCell ref="A12:B12"/>
    <mergeCell ref="N3:X3"/>
    <mergeCell ref="T5:V5"/>
    <mergeCell ref="O5:P5"/>
    <mergeCell ref="O6:P6"/>
    <mergeCell ref="Q4:R4"/>
    <mergeCell ref="T6:V6"/>
    <mergeCell ref="W10:AC10"/>
    <mergeCell ref="X11:AC13"/>
  </mergeCells>
  <conditionalFormatting sqref="B7:B11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УПРАВЛЕНИЕ</vt:lpstr>
      <vt:lpstr>СТАРТ</vt:lpstr>
      <vt:lpstr>1</vt:lpstr>
      <vt:lpstr>2</vt:lpstr>
      <vt:lpstr>3</vt:lpstr>
      <vt:lpstr>4</vt:lpstr>
      <vt:lpstr>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2023-07-16T17:16:44Z</cp:lastPrinted>
  <dcterms:created xsi:type="dcterms:W3CDTF">2022-01-06T05:02:28Z</dcterms:created>
  <dcterms:modified xsi:type="dcterms:W3CDTF">2024-02-22T10:43:30Z</dcterms:modified>
</cp:coreProperties>
</file>