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8.xml" ContentType="application/vnd.openxmlformats-officedocument.drawing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9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10.xml" ContentType="application/vnd.openxmlformats-officedocument.drawing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drawings/drawing11.xml" ContentType="application/vnd.openxmlformats-officedocument.drawing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НОВЫЙ МОНИТОРИНГ Л_Р\! БЕЗ АДАПТАЦИИ\Для классных руководителей\СОО\"/>
    </mc:Choice>
  </mc:AlternateContent>
  <xr:revisionPtr revIDLastSave="0" documentId="13_ncr:1_{AFE87326-058F-4709-AEAC-DF237BDD6AA2}" xr6:coauthVersionLast="47" xr6:coauthVersionMax="47" xr10:uidLastSave="{00000000-0000-0000-0000-000000000000}"/>
  <bookViews>
    <workbookView xWindow="-120" yWindow="-120" windowWidth="29040" windowHeight="15840" tabRatio="780" firstSheet="1" activeTab="1" xr2:uid="{00000000-000D-0000-FFFF-FFFF00000000}"/>
  </bookViews>
  <sheets>
    <sheet name="УПРАВЛЕНИЕ" sheetId="46" state="hidden" r:id="rId1"/>
    <sheet name="СТАРТ" sheetId="2" r:id="rId2"/>
    <sheet name="1" sheetId="87" r:id="rId3"/>
    <sheet name="2" sheetId="88" r:id="rId4"/>
    <sheet name="3" sheetId="89" r:id="rId5"/>
    <sheet name="4" sheetId="90" r:id="rId6"/>
    <sheet name="5" sheetId="95" r:id="rId7"/>
    <sheet name="6" sheetId="119" r:id="rId8"/>
    <sheet name="7" sheetId="120" r:id="rId9"/>
    <sheet name="8" sheetId="121" r:id="rId10"/>
    <sheet name="9" sheetId="122" r:id="rId11"/>
    <sheet name="10" sheetId="123" r:id="rId12"/>
    <sheet name="СВОД" sheetId="44" r:id="rId1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4" i="44" l="1"/>
  <c r="B36" i="123"/>
  <c r="B35" i="123"/>
  <c r="B36" i="122"/>
  <c r="B35" i="122"/>
  <c r="B36" i="121"/>
  <c r="B35" i="121"/>
  <c r="B36" i="120"/>
  <c r="B35" i="120"/>
  <c r="B36" i="119"/>
  <c r="B35" i="119"/>
  <c r="B36" i="95"/>
  <c r="B35" i="95"/>
  <c r="B36" i="90"/>
  <c r="B35" i="90"/>
  <c r="B36" i="89"/>
  <c r="B35" i="89"/>
  <c r="B36" i="88"/>
  <c r="B35" i="88"/>
  <c r="B36" i="87"/>
  <c r="B35" i="87"/>
  <c r="I2" i="44" l="1"/>
  <c r="F12" i="44"/>
  <c r="B3" i="123"/>
  <c r="F4" i="123" s="1"/>
  <c r="B3" i="122"/>
  <c r="F4" i="122" s="1"/>
  <c r="B3" i="121"/>
  <c r="F4" i="121" s="1"/>
  <c r="B3" i="120"/>
  <c r="F4" i="120" s="1"/>
  <c r="B3" i="119"/>
  <c r="F4" i="119" s="1"/>
  <c r="B3" i="95"/>
  <c r="F4" i="95" s="1"/>
  <c r="B3" i="90"/>
  <c r="F4" i="90" s="1"/>
  <c r="B3" i="89"/>
  <c r="F4" i="89" s="1"/>
  <c r="B3" i="88"/>
  <c r="F4" i="88" s="1"/>
  <c r="C54" i="123"/>
  <c r="B63" i="123" s="1"/>
  <c r="B53" i="123"/>
  <c r="B52" i="123"/>
  <c r="B51" i="123"/>
  <c r="B50" i="123"/>
  <c r="A50" i="123"/>
  <c r="C49" i="123"/>
  <c r="B62" i="123" s="1"/>
  <c r="B48" i="123"/>
  <c r="B47" i="123"/>
  <c r="B46" i="123"/>
  <c r="B45" i="123"/>
  <c r="A45" i="123"/>
  <c r="C44" i="123"/>
  <c r="B61" i="123" s="1"/>
  <c r="B43" i="123"/>
  <c r="B42" i="123"/>
  <c r="B41" i="123"/>
  <c r="B40" i="123"/>
  <c r="B39" i="123"/>
  <c r="B38" i="123"/>
  <c r="A38" i="123"/>
  <c r="C37" i="123"/>
  <c r="B60" i="123" s="1"/>
  <c r="B34" i="123"/>
  <c r="B33" i="123"/>
  <c r="B32" i="123"/>
  <c r="B31" i="123"/>
  <c r="A31" i="123"/>
  <c r="C30" i="123"/>
  <c r="B59" i="123" s="1"/>
  <c r="B29" i="123"/>
  <c r="B28" i="123"/>
  <c r="B27" i="123"/>
  <c r="B26" i="123"/>
  <c r="A26" i="123"/>
  <c r="C25" i="123"/>
  <c r="B58" i="123" s="1"/>
  <c r="B24" i="123"/>
  <c r="B23" i="123"/>
  <c r="B22" i="123"/>
  <c r="B21" i="123"/>
  <c r="B20" i="123"/>
  <c r="B19" i="123"/>
  <c r="A19" i="123"/>
  <c r="C18" i="123"/>
  <c r="B57" i="123" s="1"/>
  <c r="B17" i="123"/>
  <c r="B16" i="123"/>
  <c r="B15" i="123"/>
  <c r="B14" i="123"/>
  <c r="A14" i="123"/>
  <c r="C13" i="123"/>
  <c r="B56" i="123" s="1"/>
  <c r="B12" i="123"/>
  <c r="B11" i="123"/>
  <c r="B10" i="123"/>
  <c r="B9" i="123"/>
  <c r="B8" i="123"/>
  <c r="B7" i="123"/>
  <c r="A7" i="123"/>
  <c r="F6" i="123"/>
  <c r="J5" i="123"/>
  <c r="C3" i="123"/>
  <c r="A3" i="123"/>
  <c r="L6" i="123" s="1"/>
  <c r="C54" i="122"/>
  <c r="B63" i="122" s="1"/>
  <c r="B53" i="122"/>
  <c r="B52" i="122"/>
  <c r="B51" i="122"/>
  <c r="B50" i="122"/>
  <c r="A50" i="122"/>
  <c r="C49" i="122"/>
  <c r="B62" i="122" s="1"/>
  <c r="B48" i="122"/>
  <c r="B47" i="122"/>
  <c r="B46" i="122"/>
  <c r="B45" i="122"/>
  <c r="A45" i="122"/>
  <c r="C44" i="122"/>
  <c r="B61" i="122" s="1"/>
  <c r="B43" i="122"/>
  <c r="B42" i="122"/>
  <c r="B41" i="122"/>
  <c r="B40" i="122"/>
  <c r="B39" i="122"/>
  <c r="B38" i="122"/>
  <c r="A38" i="122"/>
  <c r="C37" i="122"/>
  <c r="B60" i="122" s="1"/>
  <c r="B34" i="122"/>
  <c r="B33" i="122"/>
  <c r="B32" i="122"/>
  <c r="B31" i="122"/>
  <c r="A31" i="122"/>
  <c r="C30" i="122"/>
  <c r="B59" i="122" s="1"/>
  <c r="B29" i="122"/>
  <c r="B28" i="122"/>
  <c r="B27" i="122"/>
  <c r="B26" i="122"/>
  <c r="A26" i="122"/>
  <c r="C25" i="122"/>
  <c r="B58" i="122" s="1"/>
  <c r="B24" i="122"/>
  <c r="B23" i="122"/>
  <c r="B22" i="122"/>
  <c r="B21" i="122"/>
  <c r="B20" i="122"/>
  <c r="B19" i="122"/>
  <c r="A19" i="122"/>
  <c r="C18" i="122"/>
  <c r="B57" i="122" s="1"/>
  <c r="B17" i="122"/>
  <c r="B16" i="122"/>
  <c r="B15" i="122"/>
  <c r="B14" i="122"/>
  <c r="A14" i="122"/>
  <c r="C13" i="122"/>
  <c r="B56" i="122" s="1"/>
  <c r="B12" i="122"/>
  <c r="B11" i="122"/>
  <c r="B10" i="122"/>
  <c r="B9" i="122"/>
  <c r="B8" i="122"/>
  <c r="B7" i="122"/>
  <c r="A7" i="122"/>
  <c r="F6" i="122"/>
  <c r="J5" i="122"/>
  <c r="C3" i="122"/>
  <c r="A3" i="122"/>
  <c r="L6" i="122" s="1"/>
  <c r="C54" i="121"/>
  <c r="B63" i="121" s="1"/>
  <c r="B53" i="121"/>
  <c r="B52" i="121"/>
  <c r="B51" i="121"/>
  <c r="B50" i="121"/>
  <c r="A50" i="121"/>
  <c r="C49" i="121"/>
  <c r="B62" i="121" s="1"/>
  <c r="B48" i="121"/>
  <c r="B47" i="121"/>
  <c r="B46" i="121"/>
  <c r="B45" i="121"/>
  <c r="A45" i="121"/>
  <c r="C44" i="121"/>
  <c r="B61" i="121" s="1"/>
  <c r="B43" i="121"/>
  <c r="B42" i="121"/>
  <c r="B41" i="121"/>
  <c r="B40" i="121"/>
  <c r="B39" i="121"/>
  <c r="B38" i="121"/>
  <c r="A38" i="121"/>
  <c r="C37" i="121"/>
  <c r="B60" i="121" s="1"/>
  <c r="B34" i="121"/>
  <c r="B33" i="121"/>
  <c r="B32" i="121"/>
  <c r="B31" i="121"/>
  <c r="A31" i="121"/>
  <c r="C30" i="121"/>
  <c r="B59" i="121" s="1"/>
  <c r="B29" i="121"/>
  <c r="B28" i="121"/>
  <c r="B27" i="121"/>
  <c r="B26" i="121"/>
  <c r="A26" i="121"/>
  <c r="C25" i="121"/>
  <c r="B58" i="121" s="1"/>
  <c r="B24" i="121"/>
  <c r="B23" i="121"/>
  <c r="B22" i="121"/>
  <c r="B21" i="121"/>
  <c r="B20" i="121"/>
  <c r="B19" i="121"/>
  <c r="A19" i="121"/>
  <c r="C18" i="121"/>
  <c r="B57" i="121" s="1"/>
  <c r="B17" i="121"/>
  <c r="B16" i="121"/>
  <c r="B15" i="121"/>
  <c r="B14" i="121"/>
  <c r="A14" i="121"/>
  <c r="C13" i="121"/>
  <c r="B56" i="121" s="1"/>
  <c r="B12" i="121"/>
  <c r="B11" i="121"/>
  <c r="B10" i="121"/>
  <c r="B9" i="121"/>
  <c r="B8" i="121"/>
  <c r="B7" i="121"/>
  <c r="A7" i="121"/>
  <c r="F6" i="121"/>
  <c r="J5" i="121"/>
  <c r="C3" i="121"/>
  <c r="A3" i="121"/>
  <c r="L6" i="121" s="1"/>
  <c r="C54" i="120"/>
  <c r="B63" i="120" s="1"/>
  <c r="B53" i="120"/>
  <c r="B52" i="120"/>
  <c r="B51" i="120"/>
  <c r="B50" i="120"/>
  <c r="A50" i="120"/>
  <c r="C49" i="120"/>
  <c r="B62" i="120" s="1"/>
  <c r="B48" i="120"/>
  <c r="B47" i="120"/>
  <c r="B46" i="120"/>
  <c r="B45" i="120"/>
  <c r="A45" i="120"/>
  <c r="C44" i="120"/>
  <c r="B61" i="120" s="1"/>
  <c r="B43" i="120"/>
  <c r="B42" i="120"/>
  <c r="B41" i="120"/>
  <c r="B40" i="120"/>
  <c r="B39" i="120"/>
  <c r="B38" i="120"/>
  <c r="A38" i="120"/>
  <c r="C37" i="120"/>
  <c r="B60" i="120" s="1"/>
  <c r="B34" i="120"/>
  <c r="B33" i="120"/>
  <c r="B32" i="120"/>
  <c r="B31" i="120"/>
  <c r="A31" i="120"/>
  <c r="C30" i="120"/>
  <c r="B59" i="120" s="1"/>
  <c r="B29" i="120"/>
  <c r="B28" i="120"/>
  <c r="B27" i="120"/>
  <c r="B26" i="120"/>
  <c r="A26" i="120"/>
  <c r="C25" i="120"/>
  <c r="B58" i="120" s="1"/>
  <c r="B24" i="120"/>
  <c r="B23" i="120"/>
  <c r="B22" i="120"/>
  <c r="B21" i="120"/>
  <c r="B20" i="120"/>
  <c r="B19" i="120"/>
  <c r="A19" i="120"/>
  <c r="C18" i="120"/>
  <c r="B57" i="120" s="1"/>
  <c r="B17" i="120"/>
  <c r="B16" i="120"/>
  <c r="B15" i="120"/>
  <c r="B14" i="120"/>
  <c r="A14" i="120"/>
  <c r="C13" i="120"/>
  <c r="B56" i="120" s="1"/>
  <c r="B12" i="120"/>
  <c r="B11" i="120"/>
  <c r="B10" i="120"/>
  <c r="B9" i="120"/>
  <c r="B8" i="120"/>
  <c r="B7" i="120"/>
  <c r="A7" i="120"/>
  <c r="F6" i="120"/>
  <c r="J5" i="120"/>
  <c r="C3" i="120"/>
  <c r="A3" i="120"/>
  <c r="L6" i="120" s="1"/>
  <c r="C54" i="119"/>
  <c r="B63" i="119" s="1"/>
  <c r="B53" i="119"/>
  <c r="B52" i="119"/>
  <c r="B51" i="119"/>
  <c r="B50" i="119"/>
  <c r="A50" i="119"/>
  <c r="C49" i="119"/>
  <c r="B62" i="119" s="1"/>
  <c r="B48" i="119"/>
  <c r="B47" i="119"/>
  <c r="B46" i="119"/>
  <c r="B45" i="119"/>
  <c r="A45" i="119"/>
  <c r="C44" i="119"/>
  <c r="B61" i="119" s="1"/>
  <c r="B43" i="119"/>
  <c r="B42" i="119"/>
  <c r="B41" i="119"/>
  <c r="B40" i="119"/>
  <c r="B39" i="119"/>
  <c r="B38" i="119"/>
  <c r="A38" i="119"/>
  <c r="C37" i="119"/>
  <c r="B60" i="119" s="1"/>
  <c r="B34" i="119"/>
  <c r="B33" i="119"/>
  <c r="B32" i="119"/>
  <c r="B31" i="119"/>
  <c r="A31" i="119"/>
  <c r="C30" i="119"/>
  <c r="B59" i="119" s="1"/>
  <c r="B29" i="119"/>
  <c r="B28" i="119"/>
  <c r="B27" i="119"/>
  <c r="B26" i="119"/>
  <c r="A26" i="119"/>
  <c r="C25" i="119"/>
  <c r="B58" i="119" s="1"/>
  <c r="B24" i="119"/>
  <c r="B23" i="119"/>
  <c r="B22" i="119"/>
  <c r="B21" i="119"/>
  <c r="B20" i="119"/>
  <c r="B19" i="119"/>
  <c r="A19" i="119"/>
  <c r="C18" i="119"/>
  <c r="B57" i="119" s="1"/>
  <c r="B17" i="119"/>
  <c r="B16" i="119"/>
  <c r="B15" i="119"/>
  <c r="B14" i="119"/>
  <c r="A14" i="119"/>
  <c r="C13" i="119"/>
  <c r="B56" i="119" s="1"/>
  <c r="B12" i="119"/>
  <c r="B11" i="119"/>
  <c r="B10" i="119"/>
  <c r="B9" i="119"/>
  <c r="B8" i="119"/>
  <c r="B7" i="119"/>
  <c r="A7" i="119"/>
  <c r="F6" i="119"/>
  <c r="J5" i="119"/>
  <c r="C3" i="119"/>
  <c r="A3" i="119"/>
  <c r="L6" i="119" s="1"/>
  <c r="C54" i="95"/>
  <c r="B63" i="95" s="1"/>
  <c r="B53" i="95"/>
  <c r="B52" i="95"/>
  <c r="B51" i="95"/>
  <c r="B50" i="95"/>
  <c r="A50" i="95"/>
  <c r="C49" i="95"/>
  <c r="B62" i="95" s="1"/>
  <c r="B48" i="95"/>
  <c r="B47" i="95"/>
  <c r="B46" i="95"/>
  <c r="B45" i="95"/>
  <c r="A45" i="95"/>
  <c r="C44" i="95"/>
  <c r="B61" i="95" s="1"/>
  <c r="B43" i="95"/>
  <c r="B42" i="95"/>
  <c r="B41" i="95"/>
  <c r="B40" i="95"/>
  <c r="B39" i="95"/>
  <c r="B38" i="95"/>
  <c r="A38" i="95"/>
  <c r="C37" i="95"/>
  <c r="B60" i="95" s="1"/>
  <c r="B34" i="95"/>
  <c r="B33" i="95"/>
  <c r="B32" i="95"/>
  <c r="B31" i="95"/>
  <c r="A31" i="95"/>
  <c r="C30" i="95"/>
  <c r="B59" i="95" s="1"/>
  <c r="B29" i="95"/>
  <c r="B28" i="95"/>
  <c r="B27" i="95"/>
  <c r="B26" i="95"/>
  <c r="A26" i="95"/>
  <c r="C25" i="95"/>
  <c r="B58" i="95" s="1"/>
  <c r="B24" i="95"/>
  <c r="B23" i="95"/>
  <c r="B22" i="95"/>
  <c r="B21" i="95"/>
  <c r="B20" i="95"/>
  <c r="B19" i="95"/>
  <c r="A19" i="95"/>
  <c r="C18" i="95"/>
  <c r="B57" i="95" s="1"/>
  <c r="B17" i="95"/>
  <c r="B16" i="95"/>
  <c r="B15" i="95"/>
  <c r="B14" i="95"/>
  <c r="A14" i="95"/>
  <c r="C13" i="95"/>
  <c r="B56" i="95" s="1"/>
  <c r="B64" i="95" s="1"/>
  <c r="L14" i="95" s="1"/>
  <c r="B12" i="95"/>
  <c r="B11" i="95"/>
  <c r="B10" i="95"/>
  <c r="B9" i="95"/>
  <c r="B8" i="95"/>
  <c r="B7" i="95"/>
  <c r="A7" i="95"/>
  <c r="F6" i="95"/>
  <c r="J5" i="95"/>
  <c r="C3" i="95"/>
  <c r="A3" i="95"/>
  <c r="L6" i="95" s="1"/>
  <c r="C54" i="90"/>
  <c r="B63" i="90" s="1"/>
  <c r="B53" i="90"/>
  <c r="B52" i="90"/>
  <c r="B51" i="90"/>
  <c r="B50" i="90"/>
  <c r="A50" i="90"/>
  <c r="C49" i="90"/>
  <c r="B62" i="90" s="1"/>
  <c r="B48" i="90"/>
  <c r="B47" i="90"/>
  <c r="B46" i="90"/>
  <c r="B45" i="90"/>
  <c r="A45" i="90"/>
  <c r="C44" i="90"/>
  <c r="B61" i="90" s="1"/>
  <c r="B43" i="90"/>
  <c r="B42" i="90"/>
  <c r="B41" i="90"/>
  <c r="B40" i="90"/>
  <c r="B39" i="90"/>
  <c r="B38" i="90"/>
  <c r="A38" i="90"/>
  <c r="C37" i="90"/>
  <c r="B60" i="90" s="1"/>
  <c r="B34" i="90"/>
  <c r="B33" i="90"/>
  <c r="B32" i="90"/>
  <c r="B31" i="90"/>
  <c r="A31" i="90"/>
  <c r="C30" i="90"/>
  <c r="B59" i="90" s="1"/>
  <c r="B29" i="90"/>
  <c r="B28" i="90"/>
  <c r="B27" i="90"/>
  <c r="B26" i="90"/>
  <c r="A26" i="90"/>
  <c r="C25" i="90"/>
  <c r="B58" i="90" s="1"/>
  <c r="B24" i="90"/>
  <c r="B23" i="90"/>
  <c r="B22" i="90"/>
  <c r="B21" i="90"/>
  <c r="B20" i="90"/>
  <c r="B19" i="90"/>
  <c r="A19" i="90"/>
  <c r="C18" i="90"/>
  <c r="B57" i="90" s="1"/>
  <c r="B17" i="90"/>
  <c r="B16" i="90"/>
  <c r="B15" i="90"/>
  <c r="B14" i="90"/>
  <c r="A14" i="90"/>
  <c r="C13" i="90"/>
  <c r="B56" i="90" s="1"/>
  <c r="B64" i="90" s="1"/>
  <c r="L14" i="90" s="1"/>
  <c r="B12" i="90"/>
  <c r="B11" i="90"/>
  <c r="B10" i="90"/>
  <c r="B9" i="90"/>
  <c r="B8" i="90"/>
  <c r="B7" i="90"/>
  <c r="A7" i="90"/>
  <c r="F6" i="90"/>
  <c r="J5" i="90"/>
  <c r="C3" i="90"/>
  <c r="A3" i="90"/>
  <c r="L6" i="90" s="1"/>
  <c r="C54" i="89"/>
  <c r="B63" i="89" s="1"/>
  <c r="B53" i="89"/>
  <c r="B52" i="89"/>
  <c r="B51" i="89"/>
  <c r="B50" i="89"/>
  <c r="A50" i="89"/>
  <c r="C49" i="89"/>
  <c r="B62" i="89" s="1"/>
  <c r="B48" i="89"/>
  <c r="B47" i="89"/>
  <c r="B46" i="89"/>
  <c r="B45" i="89"/>
  <c r="A45" i="89"/>
  <c r="C44" i="89"/>
  <c r="B61" i="89" s="1"/>
  <c r="B43" i="89"/>
  <c r="B42" i="89"/>
  <c r="B41" i="89"/>
  <c r="B40" i="89"/>
  <c r="B39" i="89"/>
  <c r="B38" i="89"/>
  <c r="A38" i="89"/>
  <c r="C37" i="89"/>
  <c r="B60" i="89" s="1"/>
  <c r="B34" i="89"/>
  <c r="B33" i="89"/>
  <c r="B32" i="89"/>
  <c r="B31" i="89"/>
  <c r="A31" i="89"/>
  <c r="C30" i="89"/>
  <c r="B59" i="89" s="1"/>
  <c r="B29" i="89"/>
  <c r="B28" i="89"/>
  <c r="B27" i="89"/>
  <c r="B26" i="89"/>
  <c r="A26" i="89"/>
  <c r="C25" i="89"/>
  <c r="B58" i="89" s="1"/>
  <c r="B24" i="89"/>
  <c r="B23" i="89"/>
  <c r="B22" i="89"/>
  <c r="B21" i="89"/>
  <c r="B20" i="89"/>
  <c r="B19" i="89"/>
  <c r="A19" i="89"/>
  <c r="C18" i="89"/>
  <c r="B57" i="89" s="1"/>
  <c r="B17" i="89"/>
  <c r="B16" i="89"/>
  <c r="B15" i="89"/>
  <c r="B14" i="89"/>
  <c r="A14" i="89"/>
  <c r="C13" i="89"/>
  <c r="B56" i="89" s="1"/>
  <c r="B64" i="89" s="1"/>
  <c r="L14" i="89" s="1"/>
  <c r="B12" i="89"/>
  <c r="B11" i="89"/>
  <c r="B10" i="89"/>
  <c r="B9" i="89"/>
  <c r="B8" i="89"/>
  <c r="B7" i="89"/>
  <c r="A7" i="89"/>
  <c r="F6" i="89"/>
  <c r="J5" i="89"/>
  <c r="C3" i="89"/>
  <c r="A3" i="89"/>
  <c r="L6" i="89" s="1"/>
  <c r="C54" i="88"/>
  <c r="B63" i="88" s="1"/>
  <c r="B53" i="88"/>
  <c r="B52" i="88"/>
  <c r="B51" i="88"/>
  <c r="B50" i="88"/>
  <c r="A50" i="88"/>
  <c r="C49" i="88"/>
  <c r="B62" i="88" s="1"/>
  <c r="B48" i="88"/>
  <c r="B47" i="88"/>
  <c r="B46" i="88"/>
  <c r="B45" i="88"/>
  <c r="A45" i="88"/>
  <c r="C44" i="88"/>
  <c r="B61" i="88" s="1"/>
  <c r="B43" i="88"/>
  <c r="B42" i="88"/>
  <c r="B41" i="88"/>
  <c r="B40" i="88"/>
  <c r="B39" i="88"/>
  <c r="B38" i="88"/>
  <c r="A38" i="88"/>
  <c r="C37" i="88"/>
  <c r="B60" i="88" s="1"/>
  <c r="B34" i="88"/>
  <c r="B33" i="88"/>
  <c r="B32" i="88"/>
  <c r="B31" i="88"/>
  <c r="A31" i="88"/>
  <c r="C30" i="88"/>
  <c r="B59" i="88" s="1"/>
  <c r="B29" i="88"/>
  <c r="B28" i="88"/>
  <c r="B27" i="88"/>
  <c r="B26" i="88"/>
  <c r="A26" i="88"/>
  <c r="C25" i="88"/>
  <c r="B58" i="88" s="1"/>
  <c r="B24" i="88"/>
  <c r="B23" i="88"/>
  <c r="B22" i="88"/>
  <c r="B21" i="88"/>
  <c r="B20" i="88"/>
  <c r="B19" i="88"/>
  <c r="A19" i="88"/>
  <c r="C18" i="88"/>
  <c r="B57" i="88" s="1"/>
  <c r="B17" i="88"/>
  <c r="B16" i="88"/>
  <c r="B15" i="88"/>
  <c r="B14" i="88"/>
  <c r="A14" i="88"/>
  <c r="C13" i="88"/>
  <c r="B56" i="88" s="1"/>
  <c r="B64" i="88" s="1"/>
  <c r="L14" i="88" s="1"/>
  <c r="B12" i="88"/>
  <c r="B11" i="88"/>
  <c r="B10" i="88"/>
  <c r="B9" i="88"/>
  <c r="B8" i="88"/>
  <c r="B7" i="88"/>
  <c r="A7" i="88"/>
  <c r="F6" i="88"/>
  <c r="J5" i="88"/>
  <c r="C3" i="88"/>
  <c r="A3" i="88"/>
  <c r="L6" i="88" s="1"/>
  <c r="B22" i="87"/>
  <c r="I13" i="44" l="1"/>
  <c r="D14" i="44"/>
  <c r="G8" i="44"/>
  <c r="H14" i="44"/>
  <c r="I9" i="44"/>
  <c r="C15" i="44"/>
  <c r="J10" i="44"/>
  <c r="E15" i="44"/>
  <c r="E11" i="44"/>
  <c r="I16" i="44"/>
  <c r="D12" i="44"/>
  <c r="C16" i="44"/>
  <c r="D16" i="44"/>
  <c r="E16" i="44"/>
  <c r="F16" i="44"/>
  <c r="G16" i="44"/>
  <c r="H16" i="44"/>
  <c r="J16" i="44"/>
  <c r="D15" i="44"/>
  <c r="F15" i="44"/>
  <c r="G15" i="44"/>
  <c r="H15" i="44"/>
  <c r="I15" i="44"/>
  <c r="J15" i="44"/>
  <c r="C14" i="44"/>
  <c r="F14" i="44"/>
  <c r="E14" i="44"/>
  <c r="G14" i="44"/>
  <c r="I14" i="44"/>
  <c r="J14" i="44"/>
  <c r="C13" i="44"/>
  <c r="D13" i="44"/>
  <c r="E13" i="44"/>
  <c r="F13" i="44"/>
  <c r="G13" i="44"/>
  <c r="H13" i="44"/>
  <c r="J13" i="44"/>
  <c r="C12" i="44"/>
  <c r="E12" i="44"/>
  <c r="G12" i="44"/>
  <c r="H12" i="44"/>
  <c r="J12" i="44"/>
  <c r="I12" i="44"/>
  <c r="C11" i="44"/>
  <c r="D11" i="44"/>
  <c r="F11" i="44"/>
  <c r="G11" i="44"/>
  <c r="H11" i="44"/>
  <c r="I11" i="44"/>
  <c r="J11" i="44"/>
  <c r="D10" i="44"/>
  <c r="C10" i="44"/>
  <c r="E10" i="44"/>
  <c r="F10" i="44"/>
  <c r="G10" i="44"/>
  <c r="H10" i="44"/>
  <c r="I10" i="44"/>
  <c r="C9" i="44"/>
  <c r="D9" i="44"/>
  <c r="E9" i="44"/>
  <c r="F9" i="44"/>
  <c r="G9" i="44"/>
  <c r="H9" i="44"/>
  <c r="J9" i="44"/>
  <c r="C8" i="44"/>
  <c r="D8" i="44"/>
  <c r="E8" i="44"/>
  <c r="F8" i="44"/>
  <c r="H8" i="44"/>
  <c r="I8" i="44"/>
  <c r="J8" i="44"/>
  <c r="B64" i="119"/>
  <c r="L14" i="119" s="1"/>
  <c r="B64" i="120"/>
  <c r="L14" i="120" s="1"/>
  <c r="B64" i="121"/>
  <c r="L14" i="121" s="1"/>
  <c r="B64" i="122"/>
  <c r="L14" i="122" s="1"/>
  <c r="B64" i="123"/>
  <c r="L14" i="123" s="1"/>
  <c r="B53" i="87"/>
  <c r="B52" i="87"/>
  <c r="B51" i="87"/>
  <c r="B50" i="87"/>
  <c r="B48" i="87"/>
  <c r="B47" i="87"/>
  <c r="B46" i="87"/>
  <c r="B45" i="87"/>
  <c r="B43" i="87"/>
  <c r="B42" i="87"/>
  <c r="B41" i="87"/>
  <c r="B40" i="87"/>
  <c r="B39" i="87"/>
  <c r="B38" i="87"/>
  <c r="B34" i="87"/>
  <c r="B33" i="87"/>
  <c r="B32" i="87"/>
  <c r="B31" i="87"/>
  <c r="B29" i="87"/>
  <c r="B28" i="87"/>
  <c r="B27" i="87"/>
  <c r="B26" i="87"/>
  <c r="B24" i="87"/>
  <c r="B23" i="87"/>
  <c r="B21" i="87"/>
  <c r="B20" i="87"/>
  <c r="B19" i="87"/>
  <c r="B17" i="87"/>
  <c r="B16" i="87"/>
  <c r="B15" i="87"/>
  <c r="B14" i="87"/>
  <c r="B12" i="87"/>
  <c r="B11" i="87"/>
  <c r="B10" i="87"/>
  <c r="B9" i="87"/>
  <c r="B8" i="87"/>
  <c r="B7" i="87"/>
  <c r="A7" i="87" l="1"/>
  <c r="C44" i="87" l="1"/>
  <c r="K15" i="44" l="1"/>
  <c r="L15" i="44" s="1"/>
  <c r="K14" i="44"/>
  <c r="L14" i="44" s="1"/>
  <c r="K13" i="44"/>
  <c r="L13" i="44" s="1"/>
  <c r="K12" i="44"/>
  <c r="L12" i="44" s="1"/>
  <c r="K11" i="44"/>
  <c r="L11" i="44" s="1"/>
  <c r="K10" i="44"/>
  <c r="L10" i="44" s="1"/>
  <c r="K8" i="44"/>
  <c r="L8" i="44" s="1"/>
  <c r="K9" i="44"/>
  <c r="L9" i="44" s="1"/>
  <c r="K16" i="44"/>
  <c r="L16" i="44" s="1"/>
  <c r="J6" i="44"/>
  <c r="I6" i="44"/>
  <c r="H6" i="44"/>
  <c r="G6" i="44"/>
  <c r="F6" i="44"/>
  <c r="E6" i="44"/>
  <c r="D6" i="44"/>
  <c r="C6" i="44"/>
  <c r="C2" i="44"/>
  <c r="B3" i="87" l="1"/>
  <c r="F4" i="87" s="1"/>
  <c r="C54" i="87"/>
  <c r="A50" i="87"/>
  <c r="A45" i="87"/>
  <c r="C49" i="87"/>
  <c r="C37" i="87"/>
  <c r="H7" i="44"/>
  <c r="H17" i="44" s="1"/>
  <c r="H18" i="44" s="1"/>
  <c r="A38" i="87"/>
  <c r="A31" i="87"/>
  <c r="C30" i="87"/>
  <c r="A26" i="87"/>
  <c r="C25" i="87"/>
  <c r="C18" i="87"/>
  <c r="D7" i="44" s="1"/>
  <c r="D17" i="44" s="1"/>
  <c r="D18" i="44" s="1"/>
  <c r="A19" i="87"/>
  <c r="C13" i="87"/>
  <c r="B57" i="87" l="1"/>
  <c r="B62" i="87"/>
  <c r="I7" i="44"/>
  <c r="I17" i="44" s="1"/>
  <c r="I18" i="44" s="1"/>
  <c r="B63" i="87"/>
  <c r="J7" i="44"/>
  <c r="J17" i="44" s="1"/>
  <c r="J18" i="44" s="1"/>
  <c r="B61" i="87"/>
  <c r="B59" i="87"/>
  <c r="F7" i="44"/>
  <c r="F17" i="44" s="1"/>
  <c r="F18" i="44" s="1"/>
  <c r="B60" i="87"/>
  <c r="G7" i="44"/>
  <c r="G17" i="44" s="1"/>
  <c r="G18" i="44" s="1"/>
  <c r="B58" i="87"/>
  <c r="E7" i="44"/>
  <c r="E17" i="44" s="1"/>
  <c r="E18" i="44" s="1"/>
  <c r="B56" i="87"/>
  <c r="C7" i="44"/>
  <c r="B64" i="87" l="1"/>
  <c r="L14" i="87" s="1"/>
  <c r="K7" i="44"/>
  <c r="L7" i="44" s="1"/>
  <c r="C17" i="44"/>
  <c r="C18" i="44" s="1"/>
  <c r="A3" i="87"/>
  <c r="A14" i="87"/>
  <c r="K17" i="44" l="1"/>
  <c r="AA8" i="44" s="1"/>
  <c r="C27" i="44"/>
  <c r="C25" i="44"/>
  <c r="C23" i="44"/>
  <c r="C26" i="44"/>
  <c r="A1" i="2"/>
  <c r="T5" i="44"/>
  <c r="K3" i="44" s="1"/>
  <c r="O5" i="44"/>
  <c r="S4" i="44"/>
  <c r="F6" i="87"/>
  <c r="J5" i="87"/>
  <c r="C3" i="87"/>
  <c r="L6" i="87"/>
  <c r="L17" i="44" l="1"/>
  <c r="K18" i="44"/>
  <c r="A1" i="123"/>
  <c r="A1" i="122"/>
  <c r="A1" i="121"/>
  <c r="A1" i="120"/>
  <c r="A1" i="119"/>
  <c r="A1" i="90"/>
  <c r="A1" i="89"/>
  <c r="A1" i="88"/>
  <c r="A1" i="95"/>
  <c r="A1" i="87"/>
  <c r="N3" i="44"/>
  <c r="B3" i="44" l="1"/>
  <c r="B16" i="44"/>
  <c r="B15" i="44"/>
  <c r="B14" i="44"/>
  <c r="B13" i="44"/>
  <c r="B12" i="44"/>
  <c r="B11" i="44"/>
  <c r="B10" i="44"/>
  <c r="B9" i="44"/>
  <c r="B8" i="44"/>
  <c r="B7" i="44"/>
</calcChain>
</file>

<file path=xl/sharedStrings.xml><?xml version="1.0" encoding="utf-8"?>
<sst xmlns="http://schemas.openxmlformats.org/spreadsheetml/2006/main" count="467" uniqueCount="105">
  <si>
    <t>Овладение универсальными учебными познавательными действиями</t>
  </si>
  <si>
    <t>Овладение универсальными учебными коммуникативными действиями</t>
  </si>
  <si>
    <t>Овладение универсальными учебными регулятивными действиями</t>
  </si>
  <si>
    <t>Балл</t>
  </si>
  <si>
    <t>Дата заполнения</t>
  </si>
  <si>
    <t>Класс</t>
  </si>
  <si>
    <t>№</t>
  </si>
  <si>
    <t>ФИ учащегося</t>
  </si>
  <si>
    <t>Качество проявляется ситуативно, но чаще да, чем нет.</t>
  </si>
  <si>
    <t>Качество проявляется иногда, чаще нет, чем да.</t>
  </si>
  <si>
    <t>Качество проявляется редко, чаще случайно.</t>
  </si>
  <si>
    <t>Качество не проявляется.</t>
  </si>
  <si>
    <t>Показатели/качества</t>
  </si>
  <si>
    <t>Шкала оценивания:</t>
  </si>
  <si>
    <t>класса</t>
  </si>
  <si>
    <t>Учебный год</t>
  </si>
  <si>
    <t>Средний балл</t>
  </si>
  <si>
    <t xml:space="preserve"> </t>
  </si>
  <si>
    <t>Общий средний балл</t>
  </si>
  <si>
    <t>ученик(ца)</t>
  </si>
  <si>
    <t>Здесь можно корректировать название мониторинга, 
формулировки результатов/действий/показателей</t>
  </si>
  <si>
    <t>Направление воспитательной деятельности</t>
  </si>
  <si>
    <t>Гражданское воспитание</t>
  </si>
  <si>
    <t>Духовно-нравственное воспитание</t>
  </si>
  <si>
    <t>Трудовое воспитание</t>
  </si>
  <si>
    <t>Экологическое воспитание</t>
  </si>
  <si>
    <t>Ценность научного познания</t>
  </si>
  <si>
    <t>Средний балл по направлению "Гражданское воспитание"</t>
  </si>
  <si>
    <t>Патриотическое воспитание</t>
  </si>
  <si>
    <t>Средний балл по направлению "Патриотическое воспитание"</t>
  </si>
  <si>
    <t>Средний балл по направлению "Духовно-нравственное воспитание"</t>
  </si>
  <si>
    <t>Средний балл по направлению "Эстетическое воспитание"</t>
  </si>
  <si>
    <t>Средний балл по направлению "Физическое воспитание"</t>
  </si>
  <si>
    <t>Физическое воспитание, формирование культуры здоровья и эмоционального благополучия (далее - Физическое воспитание)</t>
  </si>
  <si>
    <t>Средний балл по направлению "Трудовое воспитание"</t>
  </si>
  <si>
    <t>Средний балл по направлению "Ценность научного познания"</t>
  </si>
  <si>
    <t>Духовно-нравственное</t>
  </si>
  <si>
    <t>Эстетическое</t>
  </si>
  <si>
    <t xml:space="preserve">Гражданское </t>
  </si>
  <si>
    <t xml:space="preserve">Патриотическое </t>
  </si>
  <si>
    <t>Физическое</t>
  </si>
  <si>
    <t>Трудовое</t>
  </si>
  <si>
    <t>Экологическое</t>
  </si>
  <si>
    <t>Общий средний балл  -</t>
  </si>
  <si>
    <t>Средний балл по направлению "Экологическое воспитание"</t>
  </si>
  <si>
    <t xml:space="preserve">Средний балл по классу </t>
  </si>
  <si>
    <r>
      <rPr>
        <b/>
        <sz val="11"/>
        <color theme="1"/>
        <rFont val="Times New Roman"/>
        <family val="1"/>
        <charset val="204"/>
      </rPr>
      <t>Определение уровня сформированности результата:</t>
    </r>
    <r>
      <rPr>
        <sz val="11"/>
        <color theme="1"/>
        <rFont val="Times New Roman"/>
        <family val="1"/>
        <charset val="204"/>
      </rPr>
      <t xml:space="preserve">
0 - 1,2 б. - критический уровень (менее 25%)
1,3 - 2 б. - уровень ниже среднего (25 - 40%)
2,1 - 3,2 б. - средний уровень (41 - 65%)
3,3 - 4,4 б. - повышенный уровень (66 - 89%)
4,5 - 5 б. - высокий уровень (90-100%)</t>
    </r>
  </si>
  <si>
    <t>Определение уровня сформированности результата:</t>
  </si>
  <si>
    <t>Качество сформировано, проявляется в любой соответствующей ситуации без напоминания и помощи.</t>
  </si>
  <si>
    <t xml:space="preserve">Качество проявляется практически постоянно, иногда требуется напоминание и помощь. </t>
  </si>
  <si>
    <t>Качество сформировано                       
Качество проявляется постоянно       
Качество проявляется ситуативно      
Качество проявляется иногда
Качество проявляется редко
Качество не проявляется</t>
  </si>
  <si>
    <t>5
4
3
2
1
0</t>
  </si>
  <si>
    <t>Эстетическое воспитание</t>
  </si>
  <si>
    <t>Уважаемый классный руководитель! 
С целью определения уровня сформированности личностных результатов обучающихся просим Вас на основании наблюдения за учащимся в различных ситуациях оценить наличие или отсутствие у него  того или иного показателя/качества по следующей шкале:</t>
  </si>
  <si>
    <t>Уровень</t>
  </si>
  <si>
    <t>0 - 1,2 б. - критический уровень (менее 25%)
1,3 - 2 б. - уровень ниже среднего (25 - 40%)
2,1 - 3,2 б. - средний уровень (41 - 65%)
3,3 - 4,4 б. - повышенный уровень (66 - 89%)
4,5 - 5 б. - высокий уровень (90-100%)</t>
  </si>
  <si>
    <t>Критический уровень</t>
  </si>
  <si>
    <t>Уровень ниже среднего</t>
  </si>
  <si>
    <t>Средний</t>
  </si>
  <si>
    <t>Повышенный</t>
  </si>
  <si>
    <t>Высокий</t>
  </si>
  <si>
    <t xml:space="preserve">Уровень сфомированности результатов по направлениям 
воспитательной деятельности </t>
  </si>
  <si>
    <t>Количество обучающихся по уровням сформированности результата</t>
  </si>
  <si>
    <t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t>
  </si>
  <si>
    <t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t>
  </si>
  <si>
    <t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t>
  </si>
  <si>
    <t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t>
  </si>
  <si>
    <t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t>
  </si>
  <si>
    <t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t>
  </si>
  <si>
    <t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t>
  </si>
  <si>
    <t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t>
  </si>
  <si>
    <t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t>
  </si>
  <si>
    <t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t>
  </si>
  <si>
    <t>Соблюдает правила личной и общественной безопасности, в том числе безопасного поведения в информационной среде.</t>
  </si>
  <si>
    <t>Имеет и развивает опыт экологически направленной, природоохранной, ресурсосберегающей деятельности, участвует в его приобретении другими людьми.</t>
  </si>
  <si>
    <t>Деятельно выражает познавательные интересы в разных предметных областях с учетом своих способностей, достижений.</t>
  </si>
  <si>
    <t>Мониторинг личностных результатов</t>
  </si>
  <si>
    <t>Мониторинг личностных результатов обучающихся (CОО)</t>
  </si>
  <si>
    <t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t>
  </si>
  <si>
    <t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t>
  </si>
  <si>
    <t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t>
  </si>
  <si>
    <t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t>
  </si>
  <si>
    <t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t>
  </si>
  <si>
    <t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t>
  </si>
  <si>
    <t>Выражает понимание ценности отечественного и мирового искусства, российского и мирового художественного наследия.</t>
  </si>
  <si>
    <t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t>
  </si>
  <si>
    <t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t>
  </si>
  <si>
    <t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t>
  </si>
  <si>
    <t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t>
  </si>
  <si>
    <t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t>
  </si>
  <si>
    <t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t>
  </si>
  <si>
    <t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t>
  </si>
  <si>
    <t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t>
  </si>
  <si>
    <t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t>
  </si>
  <si>
    <t>Выражает деятельное неприятие действий, приносящих вред природе.</t>
  </si>
  <si>
    <t>Применяет знания естественных и социальных наук для разумного, бережливого природопользования в быту, общественном пространстве.</t>
  </si>
  <si>
    <t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t>
  </si>
  <si>
    <t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t>
  </si>
  <si>
    <t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t>
  </si>
  <si>
    <t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t>
  </si>
  <si>
    <t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t>
  </si>
  <si>
    <t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t>
  </si>
  <si>
    <t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t>
  </si>
  <si>
    <t>Демонстрирует навыки критического мышления, определения достоверной научной информации и критики антинаучных представлений.</t>
  </si>
  <si>
    <t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</si>
</sst>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General;\ General;"/>
    <numFmt numFmtId="165" formatCode="dd/mm/yyyy;\ General;General;"/>
    <numFmt numFmtId="166" formatCode="0.0"/>
    <numFmt numFmtId="167" formatCode="dd/mm/yyyy;General;General"/>
    <numFmt numFmtId="168" formatCode="General;General"/>
  </numFmts>
  <fonts count="27" x14ac:knownFonts="1">
    <font>
      <sz val="11"/>
      <color theme="1"/>
      <name val="Times New Roman"/>
      <family val="2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rgb="FF002060"/>
      <name val="Times New Roman"/>
      <family val="1"/>
      <charset val="204"/>
    </font>
    <font>
      <b/>
      <sz val="11"/>
      <color rgb="FFC00000"/>
      <name val="Times New Roman"/>
      <family val="1"/>
      <charset val="204"/>
    </font>
    <font>
      <i/>
      <sz val="8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.5"/>
      <color theme="1"/>
      <name val="Times New Roman"/>
      <family val="1"/>
      <charset val="204"/>
    </font>
    <font>
      <b/>
      <sz val="12"/>
      <color rgb="FF002060"/>
      <name val="Times New Roman"/>
      <family val="1"/>
      <charset val="204"/>
    </font>
    <font>
      <sz val="11"/>
      <color rgb="FF002060"/>
      <name val="Times New Roman"/>
      <family val="1"/>
      <charset val="204"/>
    </font>
    <font>
      <sz val="12"/>
      <color rgb="FF002060"/>
      <name val="Times New Roman"/>
      <family val="1"/>
      <charset val="204"/>
    </font>
    <font>
      <sz val="10.5"/>
      <color rgb="FF002060"/>
      <name val="Times New Roman"/>
      <family val="1"/>
      <charset val="204"/>
    </font>
    <font>
      <sz val="14"/>
      <color rgb="FFC00000"/>
      <name val="Times New Roman"/>
      <family val="2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i/>
      <sz val="11"/>
      <color rgb="FF002060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sz val="14"/>
      <color rgb="FF0070C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8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71">
    <xf numFmtId="0" fontId="0" fillId="0" borderId="0" xfId="0"/>
    <xf numFmtId="0" fontId="3" fillId="0" borderId="0" xfId="0" applyFont="1" applyAlignment="1" applyProtection="1">
      <alignment horizontal="center"/>
    </xf>
    <xf numFmtId="14" fontId="3" fillId="2" borderId="2" xfId="0" applyNumberFormat="1" applyFont="1" applyFill="1" applyBorder="1" applyAlignment="1" applyProtection="1">
      <alignment horizontal="center"/>
      <protection locked="0"/>
    </xf>
    <xf numFmtId="0" fontId="3" fillId="2" borderId="2" xfId="0" applyFont="1" applyFill="1" applyBorder="1" applyAlignment="1" applyProtection="1">
      <alignment horizontal="center"/>
      <protection locked="0"/>
    </xf>
    <xf numFmtId="0" fontId="3" fillId="3" borderId="1" xfId="0" applyFont="1" applyFill="1" applyBorder="1" applyAlignment="1" applyProtection="1">
      <alignment horizontal="left"/>
      <protection locked="0"/>
    </xf>
    <xf numFmtId="0" fontId="8" fillId="0" borderId="0" xfId="0" applyFont="1" applyFill="1" applyAlignment="1" applyProtection="1">
      <alignment vertical="top" wrapText="1"/>
    </xf>
    <xf numFmtId="0" fontId="0" fillId="0" borderId="0" xfId="0" applyProtection="1"/>
    <xf numFmtId="0" fontId="6" fillId="0" borderId="0" xfId="0" applyFont="1" applyAlignment="1" applyProtection="1">
      <alignment horizontal="center" vertical="top"/>
    </xf>
    <xf numFmtId="165" fontId="10" fillId="3" borderId="2" xfId="0" applyNumberFormat="1" applyFont="1" applyFill="1" applyBorder="1" applyAlignment="1" applyProtection="1">
      <alignment horizontal="center" vertical="center"/>
    </xf>
    <xf numFmtId="164" fontId="12" fillId="0" borderId="0" xfId="0" applyNumberFormat="1" applyFont="1" applyFill="1" applyBorder="1" applyAlignment="1" applyProtection="1">
      <alignment vertical="center"/>
    </xf>
    <xf numFmtId="165" fontId="14" fillId="0" borderId="0" xfId="0" applyNumberFormat="1" applyFont="1" applyFill="1" applyBorder="1" applyAlignment="1" applyProtection="1">
      <alignment horizontal="center" vertical="top"/>
    </xf>
    <xf numFmtId="0" fontId="0" fillId="0" borderId="0" xfId="0" applyProtection="1">
      <protection locked="0"/>
    </xf>
    <xf numFmtId="0" fontId="1" fillId="0" borderId="1" xfId="0" applyFont="1" applyBorder="1" applyAlignment="1" applyProtection="1">
      <alignment horizontal="center" vertical="top" wrapText="1"/>
      <protection locked="0"/>
    </xf>
    <xf numFmtId="0" fontId="2" fillId="0" borderId="1" xfId="0" applyFont="1" applyBorder="1" applyAlignment="1" applyProtection="1">
      <alignment vertical="top" wrapText="1"/>
      <protection locked="0"/>
    </xf>
    <xf numFmtId="0" fontId="4" fillId="0" borderId="0" xfId="0" applyFont="1" applyAlignment="1" applyProtection="1">
      <alignment vertical="top"/>
      <protection locked="0"/>
    </xf>
    <xf numFmtId="0" fontId="0" fillId="0" borderId="0" xfId="0" applyAlignment="1" applyProtection="1">
      <alignment vertical="top"/>
      <protection locked="0"/>
    </xf>
    <xf numFmtId="0" fontId="13" fillId="0" borderId="0" xfId="0" applyFont="1" applyAlignment="1" applyProtection="1">
      <alignment vertical="top" wrapText="1"/>
      <protection locked="0"/>
    </xf>
    <xf numFmtId="0" fontId="11" fillId="0" borderId="0" xfId="0" applyFont="1" applyAlignment="1" applyProtection="1">
      <alignment vertical="top" wrapText="1"/>
      <protection locked="0"/>
    </xf>
    <xf numFmtId="0" fontId="13" fillId="0" borderId="0" xfId="0" applyFont="1" applyAlignment="1" applyProtection="1">
      <alignment vertical="top"/>
      <protection locked="0"/>
    </xf>
    <xf numFmtId="0" fontId="11" fillId="0" borderId="0" xfId="0" applyFont="1" applyAlignment="1" applyProtection="1">
      <alignment horizontal="center" vertical="top"/>
      <protection locked="0"/>
    </xf>
    <xf numFmtId="0" fontId="13" fillId="0" borderId="0" xfId="0" applyFont="1" applyBorder="1" applyAlignment="1" applyProtection="1">
      <alignment vertical="top"/>
      <protection locked="0"/>
    </xf>
    <xf numFmtId="0" fontId="11" fillId="0" borderId="0" xfId="0" applyFont="1" applyBorder="1" applyAlignment="1" applyProtection="1">
      <alignment horizontal="center" vertical="top"/>
      <protection locked="0"/>
    </xf>
    <xf numFmtId="0" fontId="0" fillId="0" borderId="0" xfId="0" applyAlignment="1" applyProtection="1">
      <alignment horizontal="left" vertical="top"/>
      <protection locked="0"/>
    </xf>
    <xf numFmtId="164" fontId="12" fillId="0" borderId="0" xfId="0" applyNumberFormat="1" applyFont="1" applyFill="1" applyBorder="1" applyAlignment="1" applyProtection="1">
      <alignment horizontal="center" vertical="top"/>
    </xf>
    <xf numFmtId="0" fontId="0" fillId="0" borderId="0" xfId="0" applyAlignment="1" applyProtection="1">
      <alignment horizontal="left" vertical="top"/>
    </xf>
    <xf numFmtId="0" fontId="0" fillId="0" borderId="0" xfId="0" applyAlignment="1" applyProtection="1">
      <alignment vertical="top"/>
    </xf>
    <xf numFmtId="0" fontId="4" fillId="0" borderId="0" xfId="0" applyFont="1" applyFill="1" applyAlignment="1" applyProtection="1"/>
    <xf numFmtId="0" fontId="3" fillId="0" borderId="0" xfId="0" applyFont="1" applyProtection="1"/>
    <xf numFmtId="0" fontId="3" fillId="0" borderId="0" xfId="0" applyFont="1" applyAlignment="1" applyProtection="1">
      <alignment horizontal="left"/>
    </xf>
    <xf numFmtId="0" fontId="3" fillId="0" borderId="0" xfId="0" applyFont="1" applyAlignment="1" applyProtection="1">
      <alignment horizontal="right"/>
    </xf>
    <xf numFmtId="0" fontId="5" fillId="0" borderId="0" xfId="0" applyFont="1" applyAlignment="1" applyProtection="1">
      <alignment horizontal="center"/>
    </xf>
    <xf numFmtId="0" fontId="6" fillId="0" borderId="0" xfId="0" applyFont="1" applyAlignment="1" applyProtection="1">
      <alignment vertical="top"/>
    </xf>
    <xf numFmtId="0" fontId="7" fillId="0" borderId="0" xfId="0" applyFont="1" applyAlignment="1" applyProtection="1">
      <alignment horizontal="left"/>
    </xf>
    <xf numFmtId="0" fontId="7" fillId="0" borderId="0" xfId="0" applyFont="1" applyProtection="1"/>
    <xf numFmtId="0" fontId="7" fillId="0" borderId="0" xfId="0" applyFont="1" applyAlignment="1" applyProtection="1">
      <alignment horizontal="center"/>
    </xf>
    <xf numFmtId="0" fontId="3" fillId="3" borderId="1" xfId="0" applyFont="1" applyFill="1" applyBorder="1" applyAlignment="1" applyProtection="1">
      <alignment horizontal="center"/>
    </xf>
    <xf numFmtId="0" fontId="7" fillId="3" borderId="1" xfId="0" applyFont="1" applyFill="1" applyBorder="1" applyAlignment="1" applyProtection="1">
      <alignment horizontal="center"/>
    </xf>
    <xf numFmtId="0" fontId="0" fillId="0" borderId="0" xfId="0" applyFill="1" applyProtection="1"/>
    <xf numFmtId="0" fontId="0" fillId="0" borderId="0" xfId="0" applyFill="1" applyBorder="1" applyProtection="1"/>
    <xf numFmtId="0" fontId="3" fillId="0" borderId="0" xfId="0" applyFont="1" applyFill="1" applyBorder="1" applyAlignment="1" applyProtection="1">
      <alignment horizontal="left"/>
    </xf>
    <xf numFmtId="0" fontId="13" fillId="0" borderId="0" xfId="0" applyFont="1" applyAlignment="1" applyProtection="1">
      <alignment vertical="top"/>
    </xf>
    <xf numFmtId="0" fontId="11" fillId="0" borderId="0" xfId="0" applyFont="1" applyAlignment="1" applyProtection="1">
      <alignment horizontal="center" vertical="top"/>
    </xf>
    <xf numFmtId="0" fontId="13" fillId="0" borderId="0" xfId="0" applyFont="1" applyBorder="1" applyAlignment="1" applyProtection="1">
      <alignment vertical="top"/>
    </xf>
    <xf numFmtId="0" fontId="11" fillId="0" borderId="0" xfId="0" applyFont="1" applyBorder="1" applyAlignment="1" applyProtection="1">
      <alignment horizontal="center" vertical="top"/>
    </xf>
    <xf numFmtId="0" fontId="18" fillId="2" borderId="2" xfId="0" applyFont="1" applyFill="1" applyBorder="1" applyAlignment="1" applyProtection="1">
      <alignment horizontal="center"/>
      <protection locked="0"/>
    </xf>
    <xf numFmtId="166" fontId="0" fillId="0" borderId="0" xfId="0" applyNumberFormat="1" applyAlignment="1" applyProtection="1">
      <alignment horizontal="left" vertical="top"/>
    </xf>
    <xf numFmtId="0" fontId="0" fillId="0" borderId="0" xfId="0" applyAlignment="1" applyProtection="1">
      <alignment horizontal="left" vertical="top" wrapText="1"/>
    </xf>
    <xf numFmtId="0" fontId="19" fillId="0" borderId="1" xfId="0" applyFont="1" applyBorder="1" applyAlignment="1" applyProtection="1">
      <alignment vertical="top" wrapText="1"/>
    </xf>
    <xf numFmtId="0" fontId="13" fillId="0" borderId="0" xfId="0" applyFont="1" applyAlignment="1" applyProtection="1">
      <alignment vertical="top" wrapText="1"/>
    </xf>
    <xf numFmtId="0" fontId="11" fillId="0" borderId="0" xfId="0" applyFont="1" applyAlignment="1" applyProtection="1">
      <alignment vertical="top" wrapText="1"/>
    </xf>
    <xf numFmtId="166" fontId="9" fillId="0" borderId="0" xfId="0" applyNumberFormat="1" applyFont="1" applyAlignment="1" applyProtection="1">
      <alignment horizontal="left"/>
    </xf>
    <xf numFmtId="0" fontId="13" fillId="0" borderId="0" xfId="0" applyFont="1" applyFill="1" applyBorder="1" applyAlignment="1" applyProtection="1">
      <alignment wrapText="1"/>
    </xf>
    <xf numFmtId="0" fontId="11" fillId="0" borderId="0" xfId="0" applyFont="1" applyFill="1" applyBorder="1" applyAlignment="1" applyProtection="1">
      <alignment wrapText="1"/>
    </xf>
    <xf numFmtId="0" fontId="1" fillId="0" borderId="0" xfId="0" applyFont="1" applyAlignment="1" applyProtection="1">
      <alignment vertical="center"/>
    </xf>
    <xf numFmtId="0" fontId="0" fillId="0" borderId="0" xfId="0" applyAlignment="1" applyProtection="1"/>
    <xf numFmtId="0" fontId="1" fillId="0" borderId="0" xfId="0" applyFont="1" applyAlignment="1" applyProtection="1"/>
    <xf numFmtId="0" fontId="11" fillId="0" borderId="0" xfId="0" applyFont="1" applyAlignment="1" applyProtection="1"/>
    <xf numFmtId="0" fontId="1" fillId="0" borderId="0" xfId="0" applyFont="1" applyAlignment="1" applyProtection="1">
      <alignment horizontal="right"/>
    </xf>
    <xf numFmtId="0" fontId="16" fillId="0" borderId="0" xfId="0" applyFont="1" applyAlignment="1" applyProtection="1">
      <alignment vertical="center"/>
    </xf>
    <xf numFmtId="0" fontId="16" fillId="0" borderId="0" xfId="0" applyFont="1" applyAlignment="1" applyProtection="1">
      <alignment vertical="top" wrapText="1"/>
    </xf>
    <xf numFmtId="164" fontId="0" fillId="3" borderId="2" xfId="0" applyNumberFormat="1" applyFill="1" applyBorder="1" applyAlignment="1" applyProtection="1">
      <alignment horizontal="center" vertical="top"/>
    </xf>
    <xf numFmtId="0" fontId="8" fillId="0" borderId="0" xfId="0" applyFont="1" applyFill="1" applyBorder="1" applyAlignment="1" applyProtection="1">
      <alignment horizontal="center"/>
    </xf>
    <xf numFmtId="0" fontId="1" fillId="0" borderId="0" xfId="0" applyFont="1" applyAlignment="1" applyProtection="1">
      <alignment horizontal="left"/>
    </xf>
    <xf numFmtId="164" fontId="17" fillId="0" borderId="0" xfId="0" applyNumberFormat="1" applyFont="1" applyAlignment="1" applyProtection="1">
      <alignment horizontal="center"/>
    </xf>
    <xf numFmtId="0" fontId="6" fillId="0" borderId="0" xfId="0" applyFont="1" applyAlignment="1" applyProtection="1">
      <alignment horizontal="center" vertical="top"/>
    </xf>
    <xf numFmtId="0" fontId="8" fillId="0" borderId="2" xfId="0" applyFont="1" applyBorder="1" applyAlignment="1" applyProtection="1">
      <alignment horizontal="center"/>
    </xf>
    <xf numFmtId="0" fontId="2" fillId="0" borderId="1" xfId="0" applyFont="1" applyFill="1" applyBorder="1" applyAlignment="1" applyProtection="1">
      <alignment vertical="top" wrapText="1"/>
      <protection locked="0"/>
    </xf>
    <xf numFmtId="0" fontId="0" fillId="0" borderId="0" xfId="0" applyAlignment="1" applyProtection="1">
      <alignment wrapText="1"/>
    </xf>
    <xf numFmtId="0" fontId="3" fillId="0" borderId="0" xfId="0" applyFont="1" applyAlignment="1" applyProtection="1">
      <alignment vertical="top" wrapText="1"/>
    </xf>
    <xf numFmtId="0" fontId="9" fillId="0" borderId="0" xfId="0" applyFont="1" applyAlignment="1" applyProtection="1"/>
    <xf numFmtId="0" fontId="3" fillId="0" borderId="0" xfId="0" applyFont="1" applyBorder="1" applyAlignment="1" applyProtection="1">
      <alignment vertical="top" wrapText="1"/>
    </xf>
    <xf numFmtId="0" fontId="4" fillId="0" borderId="0" xfId="0" applyFont="1" applyBorder="1" applyAlignment="1" applyProtection="1">
      <alignment vertical="top"/>
    </xf>
    <xf numFmtId="0" fontId="13" fillId="0" borderId="0" xfId="0" applyFont="1" applyBorder="1" applyAlignment="1" applyProtection="1">
      <alignment vertical="top" wrapText="1"/>
    </xf>
    <xf numFmtId="0" fontId="0" fillId="0" borderId="0" xfId="0" applyBorder="1" applyProtection="1"/>
    <xf numFmtId="0" fontId="1" fillId="0" borderId="0" xfId="0" applyFont="1" applyAlignment="1" applyProtection="1">
      <alignment vertical="top"/>
    </xf>
    <xf numFmtId="164" fontId="3" fillId="4" borderId="2" xfId="0" applyNumberFormat="1" applyFont="1" applyFill="1" applyBorder="1" applyAlignment="1" applyProtection="1">
      <alignment horizontal="center" vertical="center"/>
    </xf>
    <xf numFmtId="0" fontId="19" fillId="0" borderId="9" xfId="0" applyFont="1" applyBorder="1" applyAlignment="1" applyProtection="1">
      <alignment vertical="top" wrapText="1"/>
    </xf>
    <xf numFmtId="166" fontId="3" fillId="2" borderId="1" xfId="0" applyNumberFormat="1" applyFont="1" applyFill="1" applyBorder="1" applyAlignment="1" applyProtection="1">
      <alignment horizontal="center" vertical="top" wrapText="1"/>
      <protection locked="0"/>
    </xf>
    <xf numFmtId="166" fontId="9" fillId="5" borderId="1" xfId="0" applyNumberFormat="1" applyFont="1" applyFill="1" applyBorder="1" applyAlignment="1" applyProtection="1">
      <alignment horizontal="center" vertical="top" wrapText="1"/>
    </xf>
    <xf numFmtId="0" fontId="3" fillId="2" borderId="1" xfId="0" applyFont="1" applyFill="1" applyBorder="1" applyAlignment="1" applyProtection="1">
      <alignment horizontal="center" vertical="top" wrapText="1"/>
    </xf>
    <xf numFmtId="0" fontId="9" fillId="2" borderId="0" xfId="0" applyFont="1" applyFill="1" applyAlignment="1" applyProtection="1">
      <alignment horizontal="left" vertical="top" wrapText="1"/>
    </xf>
    <xf numFmtId="166" fontId="0" fillId="2" borderId="0" xfId="0" applyNumberFormat="1" applyFill="1" applyAlignment="1" applyProtection="1">
      <alignment horizontal="left" vertical="top"/>
    </xf>
    <xf numFmtId="0" fontId="13" fillId="0" borderId="0" xfId="0" applyFont="1" applyAlignment="1" applyProtection="1">
      <alignment horizontal="left"/>
    </xf>
    <xf numFmtId="0" fontId="0" fillId="0" borderId="0" xfId="0" applyAlignment="1" applyProtection="1">
      <alignment horizontal="left"/>
    </xf>
    <xf numFmtId="0" fontId="17" fillId="0" borderId="0" xfId="0" applyFont="1" applyFill="1" applyAlignment="1" applyProtection="1"/>
    <xf numFmtId="0" fontId="17" fillId="0" borderId="0" xfId="0" applyFont="1" applyFill="1" applyAlignment="1" applyProtection="1">
      <alignment horizontal="right"/>
    </xf>
    <xf numFmtId="0" fontId="6" fillId="0" borderId="0" xfId="0" applyFont="1" applyFill="1" applyAlignment="1" applyProtection="1">
      <alignment horizontal="center" vertical="top"/>
    </xf>
    <xf numFmtId="166" fontId="0" fillId="0" borderId="0" xfId="0" applyNumberFormat="1" applyFill="1" applyProtection="1"/>
    <xf numFmtId="166" fontId="9" fillId="0" borderId="0" xfId="0" applyNumberFormat="1" applyFont="1" applyAlignment="1" applyProtection="1">
      <alignment horizontal="center" vertical="center"/>
    </xf>
    <xf numFmtId="0" fontId="9" fillId="0" borderId="1" xfId="0" applyFont="1" applyBorder="1" applyAlignment="1" applyProtection="1">
      <alignment horizontal="center" vertical="top"/>
    </xf>
    <xf numFmtId="0" fontId="3" fillId="0" borderId="1" xfId="0" applyFont="1" applyBorder="1" applyAlignment="1" applyProtection="1">
      <alignment vertical="top"/>
    </xf>
    <xf numFmtId="0" fontId="3" fillId="0" borderId="1" xfId="0" applyFont="1" applyBorder="1" applyAlignment="1" applyProtection="1">
      <alignment horizontal="right" vertical="top"/>
    </xf>
    <xf numFmtId="0" fontId="0" fillId="0" borderId="1" xfId="0" applyBorder="1" applyAlignment="1" applyProtection="1">
      <alignment vertical="top"/>
    </xf>
    <xf numFmtId="0" fontId="8" fillId="0" borderId="0" xfId="0" applyFont="1" applyFill="1" applyProtection="1"/>
    <xf numFmtId="0" fontId="25" fillId="0" borderId="0" xfId="0" applyFont="1" applyFill="1" applyAlignment="1" applyProtection="1">
      <alignment vertical="top"/>
    </xf>
    <xf numFmtId="0" fontId="6" fillId="0" borderId="6" xfId="0" applyFont="1" applyBorder="1" applyAlignment="1" applyProtection="1">
      <alignment horizontal="center" vertical="top"/>
    </xf>
    <xf numFmtId="0" fontId="18" fillId="0" borderId="0" xfId="0" applyFont="1" applyFill="1" applyAlignment="1" applyProtection="1">
      <alignment horizontal="center" vertical="top"/>
    </xf>
    <xf numFmtId="0" fontId="24" fillId="0" borderId="0" xfId="0" applyFont="1" applyFill="1" applyAlignment="1" applyProtection="1">
      <alignment horizontal="center" vertical="top"/>
    </xf>
    <xf numFmtId="0" fontId="6" fillId="0" borderId="0" xfId="0" applyFont="1" applyAlignment="1" applyProtection="1">
      <alignment horizontal="center" vertical="top"/>
    </xf>
    <xf numFmtId="0" fontId="22" fillId="0" borderId="0" xfId="0" applyFont="1" applyAlignment="1" applyProtection="1">
      <alignment horizontal="left"/>
    </xf>
    <xf numFmtId="0" fontId="7" fillId="0" borderId="1" xfId="0" applyFont="1" applyFill="1" applyBorder="1" applyAlignment="1" applyProtection="1">
      <alignment horizontal="center" vertical="center"/>
    </xf>
    <xf numFmtId="168" fontId="7" fillId="0" borderId="4" xfId="0" applyNumberFormat="1" applyFont="1" applyFill="1" applyBorder="1" applyAlignment="1" applyProtection="1">
      <alignment horizontal="left" vertical="center"/>
    </xf>
    <xf numFmtId="167" fontId="3" fillId="0" borderId="0" xfId="0" applyNumberFormat="1" applyFont="1" applyFill="1" applyBorder="1" applyAlignment="1" applyProtection="1">
      <alignment horizontal="center"/>
    </xf>
    <xf numFmtId="0" fontId="6" fillId="0" borderId="0" xfId="0" applyFont="1" applyBorder="1" applyAlignment="1" applyProtection="1">
      <alignment horizontal="center" vertical="top"/>
    </xf>
    <xf numFmtId="1" fontId="0" fillId="0" borderId="0" xfId="0" applyNumberFormat="1" applyFill="1" applyProtection="1"/>
    <xf numFmtId="1" fontId="1" fillId="0" borderId="0" xfId="0" applyNumberFormat="1" applyFont="1" applyAlignment="1">
      <alignment vertical="center"/>
    </xf>
    <xf numFmtId="0" fontId="7" fillId="0" borderId="7" xfId="0" applyFont="1" applyFill="1" applyBorder="1" applyAlignment="1" applyProtection="1">
      <alignment horizontal="center" vertical="top"/>
    </xf>
    <xf numFmtId="0" fontId="7" fillId="0" borderId="1" xfId="0" applyFont="1" applyFill="1" applyBorder="1" applyAlignment="1" applyProtection="1">
      <alignment horizontal="center" vertical="top" wrapText="1"/>
    </xf>
    <xf numFmtId="0" fontId="7" fillId="3" borderId="7" xfId="0" applyFont="1" applyFill="1" applyBorder="1" applyAlignment="1" applyProtection="1">
      <alignment horizontal="center" vertical="top" wrapText="1"/>
    </xf>
    <xf numFmtId="0" fontId="7" fillId="2" borderId="1" xfId="0" applyFont="1" applyFill="1" applyBorder="1" applyAlignment="1" applyProtection="1">
      <alignment horizontal="center" vertical="top"/>
    </xf>
    <xf numFmtId="0" fontId="7" fillId="2" borderId="1" xfId="0" applyFont="1" applyFill="1" applyBorder="1" applyAlignment="1" applyProtection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26" fillId="0" borderId="0" xfId="0" applyFont="1" applyFill="1" applyAlignment="1" applyProtection="1">
      <alignment vertical="top" wrapText="1"/>
    </xf>
    <xf numFmtId="0" fontId="3" fillId="0" borderId="0" xfId="0" applyFont="1" applyAlignment="1" applyProtection="1">
      <alignment horizontal="left" wrapText="1"/>
    </xf>
    <xf numFmtId="0" fontId="6" fillId="0" borderId="6" xfId="0" applyFont="1" applyBorder="1" applyAlignment="1" applyProtection="1">
      <alignment horizontal="center" vertical="top"/>
    </xf>
    <xf numFmtId="0" fontId="18" fillId="0" borderId="0" xfId="0" applyFont="1" applyFill="1" applyAlignment="1" applyProtection="1">
      <alignment horizontal="center" vertical="top"/>
    </xf>
    <xf numFmtId="0" fontId="24" fillId="0" borderId="0" xfId="0" applyFont="1" applyFill="1" applyAlignment="1" applyProtection="1">
      <alignment horizontal="center" vertical="top"/>
    </xf>
    <xf numFmtId="0" fontId="6" fillId="0" borderId="0" xfId="0" applyFont="1" applyAlignment="1" applyProtection="1">
      <alignment horizontal="center" vertical="top"/>
    </xf>
    <xf numFmtId="0" fontId="1" fillId="0" borderId="0" xfId="0" applyFont="1" applyAlignment="1">
      <alignment horizontal="justify" vertical="center"/>
    </xf>
    <xf numFmtId="0" fontId="20" fillId="0" borderId="0" xfId="0" applyFont="1" applyFill="1" applyBorder="1" applyAlignment="1" applyProtection="1">
      <alignment horizontal="right" vertical="top" wrapText="1"/>
    </xf>
    <xf numFmtId="0" fontId="19" fillId="0" borderId="0" xfId="0" applyFont="1" applyFill="1" applyBorder="1" applyAlignment="1" applyProtection="1">
      <alignment horizontal="right" vertical="top" wrapText="1"/>
    </xf>
    <xf numFmtId="166" fontId="9" fillId="0" borderId="0" xfId="0" applyNumberFormat="1" applyFont="1" applyFill="1" applyBorder="1" applyAlignment="1" applyProtection="1">
      <alignment horizontal="center" vertical="top" wrapText="1"/>
    </xf>
    <xf numFmtId="0" fontId="3" fillId="0" borderId="0" xfId="0" applyFont="1" applyAlignment="1" applyProtection="1">
      <alignment wrapText="1"/>
    </xf>
    <xf numFmtId="0" fontId="3" fillId="3" borderId="1" xfId="0" applyNumberFormat="1" applyFont="1" applyFill="1" applyBorder="1" applyAlignment="1" applyProtection="1">
      <alignment horizontal="left"/>
      <protection locked="0"/>
    </xf>
    <xf numFmtId="164" fontId="9" fillId="0" borderId="0" xfId="0" applyNumberFormat="1" applyFont="1" applyFill="1" applyAlignment="1" applyProtection="1">
      <alignment horizontal="right"/>
    </xf>
    <xf numFmtId="0" fontId="6" fillId="0" borderId="0" xfId="0" applyFont="1" applyAlignment="1" applyProtection="1">
      <alignment horizontal="center" vertical="top"/>
    </xf>
    <xf numFmtId="14" fontId="8" fillId="0" borderId="2" xfId="0" applyNumberFormat="1" applyFont="1" applyBorder="1" applyAlignment="1" applyProtection="1">
      <alignment horizontal="center"/>
    </xf>
    <xf numFmtId="166" fontId="1" fillId="0" borderId="1" xfId="0" applyNumberFormat="1" applyFont="1" applyFill="1" applyBorder="1" applyAlignment="1" applyProtection="1">
      <alignment horizontal="center" vertical="center"/>
    </xf>
    <xf numFmtId="2" fontId="1" fillId="3" borderId="1" xfId="0" applyNumberFormat="1" applyFont="1" applyFill="1" applyBorder="1" applyAlignment="1" applyProtection="1">
      <alignment horizontal="center" vertical="center"/>
    </xf>
    <xf numFmtId="166" fontId="17" fillId="3" borderId="1" xfId="0" applyNumberFormat="1" applyFont="1" applyFill="1" applyBorder="1" applyAlignment="1" applyProtection="1">
      <alignment horizontal="center" vertical="center"/>
    </xf>
    <xf numFmtId="0" fontId="2" fillId="0" borderId="7" xfId="0" applyFont="1" applyBorder="1" applyAlignment="1" applyProtection="1">
      <alignment horizontal="center" vertical="top" wrapText="1"/>
      <protection locked="0"/>
    </xf>
    <xf numFmtId="0" fontId="2" fillId="0" borderId="8" xfId="0" applyFont="1" applyBorder="1" applyAlignment="1" applyProtection="1">
      <alignment horizontal="center" vertical="top" wrapText="1"/>
      <protection locked="0"/>
    </xf>
    <xf numFmtId="0" fontId="2" fillId="0" borderId="9" xfId="0" applyFont="1" applyBorder="1" applyAlignment="1" applyProtection="1">
      <alignment horizontal="center" vertical="top" wrapText="1"/>
      <protection locked="0"/>
    </xf>
    <xf numFmtId="0" fontId="2" fillId="0" borderId="1" xfId="0" applyFont="1" applyBorder="1" applyAlignment="1" applyProtection="1">
      <alignment horizontal="center" vertical="top" wrapText="1"/>
      <protection locked="0"/>
    </xf>
    <xf numFmtId="0" fontId="15" fillId="0" borderId="0" xfId="0" applyFont="1" applyFill="1" applyBorder="1" applyAlignment="1" applyProtection="1">
      <alignment horizontal="center" vertical="top" wrapText="1"/>
    </xf>
    <xf numFmtId="0" fontId="4" fillId="0" borderId="0" xfId="0" applyFont="1" applyFill="1" applyAlignment="1" applyProtection="1">
      <alignment horizontal="center"/>
    </xf>
    <xf numFmtId="0" fontId="3" fillId="0" borderId="1" xfId="0" applyFont="1" applyBorder="1" applyAlignment="1" applyProtection="1">
      <alignment horizontal="left" vertical="top" wrapText="1"/>
    </xf>
    <xf numFmtId="0" fontId="9" fillId="0" borderId="1" xfId="0" applyFont="1" applyBorder="1" applyAlignment="1" applyProtection="1">
      <alignment horizontal="center" vertical="top"/>
    </xf>
    <xf numFmtId="0" fontId="3" fillId="0" borderId="0" xfId="0" applyFont="1" applyBorder="1" applyAlignment="1" applyProtection="1">
      <alignment horizontal="center" vertical="top" wrapText="1"/>
    </xf>
    <xf numFmtId="0" fontId="3" fillId="0" borderId="4" xfId="0" applyFont="1" applyBorder="1" applyAlignment="1" applyProtection="1">
      <alignment horizontal="left" vertical="top" wrapText="1"/>
    </xf>
    <xf numFmtId="0" fontId="3" fillId="0" borderId="3" xfId="0" applyFont="1" applyBorder="1" applyAlignment="1" applyProtection="1">
      <alignment horizontal="left" vertical="top" wrapText="1"/>
    </xf>
    <xf numFmtId="0" fontId="3" fillId="0" borderId="5" xfId="0" applyFont="1" applyBorder="1" applyAlignment="1" applyProtection="1">
      <alignment horizontal="left" vertical="top" wrapText="1"/>
    </xf>
    <xf numFmtId="0" fontId="3" fillId="0" borderId="1" xfId="0" applyFont="1" applyBorder="1" applyAlignment="1" applyProtection="1">
      <alignment horizontal="left" vertical="top"/>
    </xf>
    <xf numFmtId="0" fontId="3" fillId="0" borderId="0" xfId="0" applyFont="1" applyAlignment="1" applyProtection="1">
      <alignment horizontal="center" wrapText="1"/>
    </xf>
    <xf numFmtId="0" fontId="26" fillId="0" borderId="0" xfId="0" applyFont="1" applyFill="1" applyAlignment="1" applyProtection="1">
      <alignment horizontal="center" vertical="top" wrapText="1"/>
    </xf>
    <xf numFmtId="0" fontId="8" fillId="0" borderId="2" xfId="0" applyFont="1" applyFill="1" applyBorder="1" applyAlignment="1" applyProtection="1">
      <alignment horizontal="center"/>
    </xf>
    <xf numFmtId="0" fontId="6" fillId="0" borderId="6" xfId="0" applyFont="1" applyBorder="1" applyAlignment="1" applyProtection="1">
      <alignment horizontal="center" vertical="top"/>
    </xf>
    <xf numFmtId="0" fontId="18" fillId="0" borderId="0" xfId="0" applyFont="1" applyFill="1" applyAlignment="1" applyProtection="1">
      <alignment horizontal="center" vertical="top"/>
    </xf>
    <xf numFmtId="167" fontId="3" fillId="0" borderId="2" xfId="0" applyNumberFormat="1" applyFont="1" applyFill="1" applyBorder="1" applyAlignment="1" applyProtection="1">
      <alignment horizontal="center"/>
    </xf>
    <xf numFmtId="0" fontId="26" fillId="0" borderId="0" xfId="0" applyFont="1" applyFill="1" applyAlignment="1" applyProtection="1">
      <alignment horizontal="left" vertical="top" wrapText="1"/>
    </xf>
    <xf numFmtId="0" fontId="9" fillId="0" borderId="0" xfId="0" applyFont="1" applyAlignment="1" applyProtection="1">
      <alignment horizontal="center" vertical="top"/>
    </xf>
    <xf numFmtId="0" fontId="23" fillId="0" borderId="7" xfId="0" applyFont="1" applyBorder="1" applyAlignment="1" applyProtection="1">
      <alignment horizontal="center" vertical="top" wrapText="1"/>
    </xf>
    <xf numFmtId="0" fontId="23" fillId="0" borderId="8" xfId="0" applyFont="1" applyBorder="1" applyAlignment="1" applyProtection="1">
      <alignment horizontal="center" vertical="top" wrapText="1"/>
    </xf>
    <xf numFmtId="0" fontId="1" fillId="0" borderId="0" xfId="0" applyFont="1" applyFill="1" applyBorder="1" applyAlignment="1" applyProtection="1">
      <alignment horizontal="right" wrapText="1"/>
    </xf>
    <xf numFmtId="0" fontId="1" fillId="0" borderId="0" xfId="0" applyFont="1" applyAlignment="1" applyProtection="1">
      <alignment horizontal="center" vertical="top"/>
    </xf>
    <xf numFmtId="164" fontId="17" fillId="0" borderId="0" xfId="0" applyNumberFormat="1" applyFont="1" applyAlignment="1" applyProtection="1">
      <alignment horizontal="center"/>
    </xf>
    <xf numFmtId="0" fontId="24" fillId="0" borderId="0" xfId="0" applyFont="1" applyFill="1" applyAlignment="1" applyProtection="1">
      <alignment horizontal="center" vertical="top"/>
    </xf>
    <xf numFmtId="0" fontId="23" fillId="0" borderId="1" xfId="0" applyFont="1" applyBorder="1" applyAlignment="1" applyProtection="1">
      <alignment horizontal="center" vertical="top" wrapText="1"/>
    </xf>
    <xf numFmtId="0" fontId="20" fillId="5" borderId="4" xfId="0" applyFont="1" applyFill="1" applyBorder="1" applyAlignment="1" applyProtection="1">
      <alignment horizontal="right" vertical="top" wrapText="1"/>
    </xf>
    <xf numFmtId="0" fontId="19" fillId="5" borderId="5" xfId="0" applyFont="1" applyFill="1" applyBorder="1" applyAlignment="1" applyProtection="1">
      <alignment horizontal="right" vertical="top" wrapText="1"/>
    </xf>
    <xf numFmtId="0" fontId="20" fillId="5" borderId="3" xfId="0" applyFont="1" applyFill="1" applyBorder="1" applyAlignment="1" applyProtection="1">
      <alignment horizontal="right" vertical="top" wrapText="1"/>
    </xf>
    <xf numFmtId="0" fontId="20" fillId="5" borderId="5" xfId="0" applyFont="1" applyFill="1" applyBorder="1" applyAlignment="1" applyProtection="1">
      <alignment horizontal="right" vertical="top" wrapText="1"/>
    </xf>
    <xf numFmtId="0" fontId="23" fillId="0" borderId="9" xfId="0" applyFont="1" applyBorder="1" applyAlignment="1" applyProtection="1">
      <alignment horizontal="center" vertical="top" wrapText="1"/>
    </xf>
    <xf numFmtId="0" fontId="21" fillId="2" borderId="1" xfId="0" applyFont="1" applyFill="1" applyBorder="1" applyAlignment="1" applyProtection="1">
      <alignment horizontal="right" vertical="center"/>
    </xf>
    <xf numFmtId="0" fontId="9" fillId="0" borderId="0" xfId="0" applyFont="1" applyAlignment="1" applyProtection="1">
      <alignment horizontal="center"/>
    </xf>
    <xf numFmtId="0" fontId="9" fillId="0" borderId="0" xfId="0" applyFont="1" applyAlignment="1" applyProtection="1">
      <alignment horizontal="center" vertical="top" wrapText="1"/>
    </xf>
    <xf numFmtId="0" fontId="3" fillId="0" borderId="0" xfId="0" applyFont="1" applyAlignment="1" applyProtection="1">
      <alignment horizontal="left" vertical="top" wrapText="1"/>
    </xf>
    <xf numFmtId="0" fontId="1" fillId="0" borderId="0" xfId="0" applyFont="1" applyFill="1" applyAlignment="1" applyProtection="1">
      <alignment horizontal="center"/>
    </xf>
    <xf numFmtId="0" fontId="21" fillId="3" borderId="1" xfId="0" applyFont="1" applyFill="1" applyBorder="1" applyAlignment="1" applyProtection="1">
      <alignment horizontal="right" vertical="center"/>
    </xf>
    <xf numFmtId="0" fontId="17" fillId="0" borderId="0" xfId="0" applyFont="1" applyAlignment="1" applyProtection="1">
      <alignment horizontal="center" vertical="top"/>
    </xf>
    <xf numFmtId="0" fontId="6" fillId="0" borderId="0" xfId="0" applyFont="1" applyAlignment="1" applyProtection="1">
      <alignment horizontal="center" vertical="top"/>
    </xf>
  </cellXfs>
  <cellStyles count="1">
    <cellStyle name="Обычный" xfId="0" builtinId="0"/>
  </cellStyles>
  <dxfs count="25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</dxfs>
  <tableStyles count="0" defaultTableStyle="TableStyleMedium2" defaultPivotStyle="PivotStyleLight16"/>
  <colors>
    <mruColors>
      <color rgb="FFA86ED4"/>
      <color rgb="FFFF4343"/>
      <color rgb="FFFF616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2E0E-4678-BFAF-69A3511C0FC4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2E0E-4678-BFAF-69A3511C0FC4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2E0E-4678-BFAF-69A3511C0FC4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2E0E-4678-BFAF-69A3511C0FC4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2E0E-4678-BFAF-69A3511C0FC4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2E0E-4678-BFAF-69A3511C0FC4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2E0E-4678-BFAF-69A3511C0FC4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2E0E-4678-BFAF-69A3511C0FC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48110384"/>
        <c:axId val="334150920"/>
      </c:barChart>
      <c:catAx>
        <c:axId val="2481103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4150920"/>
        <c:crosses val="autoZero"/>
        <c:auto val="1"/>
        <c:lblAlgn val="ctr"/>
        <c:lblOffset val="100"/>
        <c:noMultiLvlLbl val="0"/>
      </c:catAx>
      <c:valAx>
        <c:axId val="3341509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248110384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10B3-4FD3-B081-52543EA07832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10B3-4FD3-B081-52543EA07832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10B3-4FD3-B081-52543EA07832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10B3-4FD3-B081-52543EA07832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10B3-4FD3-B081-52543EA07832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10B3-4FD3-B081-52543EA07832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10B3-4FD3-B081-52543EA07832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'10'!$A$56:$A$63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'10'!$B$56:$B$63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10B3-4FD3-B081-52543EA0783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36484992"/>
        <c:axId val="336485384"/>
      </c:barChart>
      <c:catAx>
        <c:axId val="3364849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485384"/>
        <c:crosses val="autoZero"/>
        <c:auto val="1"/>
        <c:lblAlgn val="ctr"/>
        <c:lblOffset val="100"/>
        <c:noMultiLvlLbl val="0"/>
      </c:catAx>
      <c:valAx>
        <c:axId val="3364853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484992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EC14-4C9D-98AA-931F36EEAB1E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EC14-4C9D-98AA-931F36EEAB1E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EC14-4C9D-98AA-931F36EEAB1E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EC14-4C9D-98AA-931F36EEAB1E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EC14-4C9D-98AA-931F36EEAB1E}"/>
              </c:ext>
            </c:extLst>
          </c:dPt>
          <c:dPt>
            <c:idx val="6"/>
            <c:invertIfNegative val="0"/>
            <c:bubble3D val="0"/>
            <c:spPr>
              <a:solidFill>
                <a:srgbClr val="FF4343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EC14-4C9D-98AA-931F36EEAB1E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EC14-4C9D-98AA-931F36EEAB1E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СВОД!$C$6:$J$6</c:f>
              <c:strCache>
                <c:ptCount val="8"/>
                <c:pt idx="0">
                  <c:v>Гражданское воспитание</c:v>
                </c:pt>
                <c:pt idx="1">
                  <c:v>Патриотическое воспитание</c:v>
                </c:pt>
                <c:pt idx="2">
                  <c:v>Духовно-нравственное воспитание</c:v>
                </c:pt>
                <c:pt idx="3">
                  <c:v>Эстетическое воспитание</c:v>
                </c:pt>
                <c:pt idx="4">
                  <c:v>Физическое воспитание, формирование культуры здоровья и эмоционального благополучия (далее - Физическое воспитание)</c:v>
                </c:pt>
                <c:pt idx="5">
                  <c:v>Трудовое воспитание</c:v>
                </c:pt>
                <c:pt idx="6">
                  <c:v>Экологическое воспитание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СВОД!$C$17:$J$17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EC14-4C9D-98AA-931F36EEAB1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8316512"/>
        <c:axId val="358316904"/>
      </c:barChart>
      <c:catAx>
        <c:axId val="3583165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8316904"/>
        <c:crosses val="autoZero"/>
        <c:auto val="1"/>
        <c:lblAlgn val="ctr"/>
        <c:lblOffset val="100"/>
        <c:noMultiLvlLbl val="0"/>
      </c:catAx>
      <c:valAx>
        <c:axId val="3583169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831651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 orientation="portrait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СВОД!$B$23:$B$27</c:f>
              <c:strCache>
                <c:ptCount val="5"/>
                <c:pt idx="0">
                  <c:v>Критический уровень</c:v>
                </c:pt>
                <c:pt idx="1">
                  <c:v>Уровень ниже среднего</c:v>
                </c:pt>
                <c:pt idx="2">
                  <c:v>Средний</c:v>
                </c:pt>
                <c:pt idx="3">
                  <c:v>Повышенный</c:v>
                </c:pt>
                <c:pt idx="4">
                  <c:v>Высокий</c:v>
                </c:pt>
              </c:strCache>
            </c:strRef>
          </c:cat>
          <c:val>
            <c:numRef>
              <c:f>СВОД!$C$23:$C$27</c:f>
              <c:numCache>
                <c:formatCode>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81E-4778-B132-5852E369730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8317688"/>
        <c:axId val="359071240"/>
      </c:barChart>
      <c:catAx>
        <c:axId val="3583176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9071240"/>
        <c:crosses val="autoZero"/>
        <c:auto val="1"/>
        <c:lblAlgn val="ctr"/>
        <c:lblOffset val="100"/>
        <c:noMultiLvlLbl val="0"/>
      </c:catAx>
      <c:valAx>
        <c:axId val="3590712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8317688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10BA-437D-9A57-D031AF4AAEC3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10BA-437D-9A57-D031AF4AAEC3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10BA-437D-9A57-D031AF4AAEC3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10BA-437D-9A57-D031AF4AAEC3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10BA-437D-9A57-D031AF4AAEC3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10BA-437D-9A57-D031AF4AAEC3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10BA-437D-9A57-D031AF4AAEC3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'2'!$B$56:$B$63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10BA-437D-9A57-D031AF4AAEC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35077152"/>
        <c:axId val="334145576"/>
      </c:barChart>
      <c:catAx>
        <c:axId val="3350771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4145576"/>
        <c:crosses val="autoZero"/>
        <c:auto val="1"/>
        <c:lblAlgn val="ctr"/>
        <c:lblOffset val="100"/>
        <c:noMultiLvlLbl val="0"/>
      </c:catAx>
      <c:valAx>
        <c:axId val="3341455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5077152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3CE4-449E-A909-D2FAEDE649D7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3CE4-449E-A909-D2FAEDE649D7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3CE4-449E-A909-D2FAEDE649D7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3CE4-449E-A909-D2FAEDE649D7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3CE4-449E-A909-D2FAEDE649D7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3CE4-449E-A909-D2FAEDE649D7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3CE4-449E-A909-D2FAEDE649D7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'3'!$A$56:$A$63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'3'!$B$56:$B$63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3CE4-449E-A909-D2FAEDE649D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35082520"/>
        <c:axId val="335145840"/>
      </c:barChart>
      <c:catAx>
        <c:axId val="3350825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5145840"/>
        <c:crosses val="autoZero"/>
        <c:auto val="1"/>
        <c:lblAlgn val="ctr"/>
        <c:lblOffset val="100"/>
        <c:noMultiLvlLbl val="0"/>
      </c:catAx>
      <c:valAx>
        <c:axId val="3351458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5082520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77CA-433E-B8E5-5235D9F107F1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77CA-433E-B8E5-5235D9F107F1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77CA-433E-B8E5-5235D9F107F1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77CA-433E-B8E5-5235D9F107F1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77CA-433E-B8E5-5235D9F107F1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77CA-433E-B8E5-5235D9F107F1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77CA-433E-B8E5-5235D9F107F1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'4'!$A$56:$A$63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'4'!$B$56:$B$63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77CA-433E-B8E5-5235D9F107F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35441280"/>
        <c:axId val="333290624"/>
      </c:barChart>
      <c:catAx>
        <c:axId val="3354412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3290624"/>
        <c:crosses val="autoZero"/>
        <c:auto val="1"/>
        <c:lblAlgn val="ctr"/>
        <c:lblOffset val="100"/>
        <c:noMultiLvlLbl val="0"/>
      </c:catAx>
      <c:valAx>
        <c:axId val="3332906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5441280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E90F-4A6F-9A18-BBBC71BEC304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E90F-4A6F-9A18-BBBC71BEC304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E90F-4A6F-9A18-BBBC71BEC304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E90F-4A6F-9A18-BBBC71BEC304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E90F-4A6F-9A18-BBBC71BEC304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E90F-4A6F-9A18-BBBC71BEC304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E90F-4A6F-9A18-BBBC71BEC304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'5'!$A$56:$A$63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'5'!$B$56:$B$63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E90F-4A6F-9A18-BBBC71BEC30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36207440"/>
        <c:axId val="336207832"/>
      </c:barChart>
      <c:catAx>
        <c:axId val="3362074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207832"/>
        <c:crosses val="autoZero"/>
        <c:auto val="1"/>
        <c:lblAlgn val="ctr"/>
        <c:lblOffset val="100"/>
        <c:noMultiLvlLbl val="0"/>
      </c:catAx>
      <c:valAx>
        <c:axId val="3362078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207440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0091-438F-B92A-D9DFFC30C581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0091-438F-B92A-D9DFFC30C581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0091-438F-B92A-D9DFFC30C581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0091-438F-B92A-D9DFFC30C581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0091-438F-B92A-D9DFFC30C581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0091-438F-B92A-D9DFFC30C581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0091-438F-B92A-D9DFFC30C581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'6'!$A$56:$A$63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'6'!$B$56:$B$63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0091-438F-B92A-D9DFFC30C58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36208616"/>
        <c:axId val="336209008"/>
      </c:barChart>
      <c:catAx>
        <c:axId val="3362086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209008"/>
        <c:crosses val="autoZero"/>
        <c:auto val="1"/>
        <c:lblAlgn val="ctr"/>
        <c:lblOffset val="100"/>
        <c:noMultiLvlLbl val="0"/>
      </c:catAx>
      <c:valAx>
        <c:axId val="3362090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208616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54EA-4376-B220-9CDC4FE3F256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54EA-4376-B220-9CDC4FE3F256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54EA-4376-B220-9CDC4FE3F256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54EA-4376-B220-9CDC4FE3F256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54EA-4376-B220-9CDC4FE3F256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54EA-4376-B220-9CDC4FE3F256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54EA-4376-B220-9CDC4FE3F256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'7'!$A$56:$A$63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'7'!$B$56:$B$63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54EA-4376-B220-9CDC4FE3F25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36209792"/>
        <c:axId val="336210184"/>
      </c:barChart>
      <c:catAx>
        <c:axId val="3362097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210184"/>
        <c:crosses val="autoZero"/>
        <c:auto val="1"/>
        <c:lblAlgn val="ctr"/>
        <c:lblOffset val="100"/>
        <c:noMultiLvlLbl val="0"/>
      </c:catAx>
      <c:valAx>
        <c:axId val="3362101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209792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7620-4A8C-B645-D0C9500C6546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7620-4A8C-B645-D0C9500C6546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7620-4A8C-B645-D0C9500C6546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7620-4A8C-B645-D0C9500C6546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7620-4A8C-B645-D0C9500C6546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7620-4A8C-B645-D0C9500C6546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7620-4A8C-B645-D0C9500C6546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'8'!$A$56:$A$63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'8'!$B$56:$B$63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7620-4A8C-B645-D0C9500C654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36482640"/>
        <c:axId val="336483032"/>
      </c:barChart>
      <c:catAx>
        <c:axId val="3364826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483032"/>
        <c:crosses val="autoZero"/>
        <c:auto val="1"/>
        <c:lblAlgn val="ctr"/>
        <c:lblOffset val="100"/>
        <c:noMultiLvlLbl val="0"/>
      </c:catAx>
      <c:valAx>
        <c:axId val="3364830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482640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DD93-4B83-8111-B6DA679CCA6E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DD93-4B83-8111-B6DA679CCA6E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DD93-4B83-8111-B6DA679CCA6E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DD93-4B83-8111-B6DA679CCA6E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DD93-4B83-8111-B6DA679CCA6E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DD93-4B83-8111-B6DA679CCA6E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DD93-4B83-8111-B6DA679CCA6E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'9'!$A$56:$A$63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'9'!$B$56:$B$63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DD93-4B83-8111-B6DA679CCA6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36483816"/>
        <c:axId val="336484208"/>
      </c:barChart>
      <c:catAx>
        <c:axId val="3364838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484208"/>
        <c:crosses val="autoZero"/>
        <c:auto val="1"/>
        <c:lblAlgn val="ctr"/>
        <c:lblOffset val="100"/>
        <c:noMultiLvlLbl val="0"/>
      </c:catAx>
      <c:valAx>
        <c:axId val="3364842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36483816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2.xml"/><Relationship Id="rId1" Type="http://schemas.openxmlformats.org/officeDocument/2006/relationships/chart" Target="../charts/chart1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522</xdr:colOff>
      <xdr:row>8</xdr:row>
      <xdr:rowOff>123183</xdr:rowOff>
    </xdr:from>
    <xdr:to>
      <xdr:col>21</xdr:col>
      <xdr:colOff>596620</xdr:colOff>
      <xdr:row>18</xdr:row>
      <xdr:rowOff>181938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2C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401572</xdr:colOff>
      <xdr:row>20</xdr:row>
      <xdr:rowOff>181939</xdr:rowOff>
    </xdr:from>
    <xdr:to>
      <xdr:col>21</xdr:col>
      <xdr:colOff>577008</xdr:colOff>
      <xdr:row>35</xdr:row>
      <xdr:rowOff>181938</xdr:rowOff>
    </xdr:to>
    <xdr:graphicFrame macro="">
      <xdr:nvGraphicFramePr>
        <xdr:cNvPr id="4" name="Диаграмма 3">
          <a:extLst>
            <a:ext uri="{FF2B5EF4-FFF2-40B4-BE49-F238E27FC236}">
              <a16:creationId xmlns:a16="http://schemas.microsoft.com/office/drawing/2014/main" id="{00000000-0008-0000-2C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5098</xdr:colOff>
      <xdr:row>7</xdr:row>
      <xdr:rowOff>1868</xdr:rowOff>
    </xdr:from>
    <xdr:to>
      <xdr:col>13</xdr:col>
      <xdr:colOff>27214</xdr:colOff>
      <xdr:row>12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5"/>
  <sheetViews>
    <sheetView zoomScale="80" zoomScaleNormal="80" workbookViewId="0">
      <selection activeCell="G28" sqref="G28"/>
    </sheetView>
  </sheetViews>
  <sheetFormatPr defaultColWidth="9.140625" defaultRowHeight="15" x14ac:dyDescent="0.25"/>
  <cols>
    <col min="1" max="1" width="19.5703125" style="22" customWidth="1"/>
    <col min="2" max="2" width="70.85546875" style="15" customWidth="1"/>
    <col min="3" max="3" width="8.5703125" style="15" customWidth="1"/>
    <col min="4" max="16384" width="9.140625" style="11"/>
  </cols>
  <sheetData>
    <row r="1" spans="1:9" ht="42.75" customHeight="1" x14ac:dyDescent="0.25">
      <c r="A1" s="134" t="s">
        <v>20</v>
      </c>
      <c r="B1" s="134"/>
      <c r="C1" s="134"/>
    </row>
    <row r="2" spans="1:9" x14ac:dyDescent="0.25">
      <c r="A2" s="10"/>
      <c r="B2" s="9"/>
      <c r="C2" s="23"/>
    </row>
    <row r="3" spans="1:9" ht="15" customHeight="1" x14ac:dyDescent="0.25">
      <c r="A3" s="135" t="s">
        <v>77</v>
      </c>
      <c r="B3" s="135"/>
      <c r="C3" s="135"/>
      <c r="D3" s="26"/>
      <c r="E3" s="26"/>
      <c r="F3" s="26"/>
    </row>
    <row r="4" spans="1:9" x14ac:dyDescent="0.25">
      <c r="A4" s="24"/>
      <c r="B4" s="25"/>
      <c r="C4" s="25"/>
    </row>
    <row r="5" spans="1:9" ht="53.25" customHeight="1" x14ac:dyDescent="0.25">
      <c r="A5" s="12" t="s">
        <v>21</v>
      </c>
      <c r="B5" s="12" t="s">
        <v>12</v>
      </c>
      <c r="C5" s="12" t="s">
        <v>3</v>
      </c>
    </row>
    <row r="6" spans="1:9" ht="52.5" customHeight="1" x14ac:dyDescent="0.25">
      <c r="A6" s="130" t="s">
        <v>22</v>
      </c>
      <c r="B6" s="13" t="s">
        <v>63</v>
      </c>
      <c r="C6" s="12"/>
      <c r="E6" s="14"/>
      <c r="F6" s="14"/>
      <c r="G6" s="14"/>
      <c r="H6" s="14"/>
      <c r="I6" s="15"/>
    </row>
    <row r="7" spans="1:9" ht="68.25" customHeight="1" x14ac:dyDescent="0.25">
      <c r="A7" s="131"/>
      <c r="B7" s="13" t="s">
        <v>64</v>
      </c>
      <c r="C7" s="12"/>
      <c r="E7" s="16"/>
      <c r="F7" s="16"/>
      <c r="G7" s="16"/>
      <c r="H7" s="16"/>
      <c r="I7" s="17"/>
    </row>
    <row r="8" spans="1:9" ht="66.75" customHeight="1" x14ac:dyDescent="0.25">
      <c r="A8" s="131"/>
      <c r="B8" s="13" t="s">
        <v>65</v>
      </c>
      <c r="C8" s="12"/>
      <c r="E8" s="16"/>
      <c r="F8" s="16"/>
      <c r="G8" s="16"/>
      <c r="H8" s="16"/>
      <c r="I8" s="17"/>
    </row>
    <row r="9" spans="1:9" ht="52.5" customHeight="1" x14ac:dyDescent="0.25">
      <c r="A9" s="131"/>
      <c r="B9" s="13" t="s">
        <v>66</v>
      </c>
      <c r="C9" s="12"/>
      <c r="E9" s="16"/>
      <c r="F9" s="16"/>
      <c r="G9" s="16"/>
      <c r="H9" s="16"/>
      <c r="I9" s="17"/>
    </row>
    <row r="10" spans="1:9" ht="67.5" customHeight="1" x14ac:dyDescent="0.25">
      <c r="A10" s="131"/>
      <c r="B10" s="13" t="s">
        <v>67</v>
      </c>
      <c r="C10" s="12"/>
      <c r="E10" s="18"/>
      <c r="F10" s="18"/>
      <c r="G10" s="18"/>
      <c r="H10" s="18"/>
      <c r="I10" s="19"/>
    </row>
    <row r="11" spans="1:9" ht="68.25" customHeight="1" x14ac:dyDescent="0.25">
      <c r="A11" s="131"/>
      <c r="B11" s="13" t="s">
        <v>68</v>
      </c>
      <c r="C11" s="12"/>
      <c r="E11" s="18"/>
      <c r="F11" s="18"/>
      <c r="G11" s="18"/>
      <c r="H11" s="18"/>
      <c r="I11" s="19"/>
    </row>
    <row r="12" spans="1:9" ht="53.25" customHeight="1" x14ac:dyDescent="0.25">
      <c r="A12" s="130" t="s">
        <v>28</v>
      </c>
      <c r="B12" s="66" t="s">
        <v>69</v>
      </c>
      <c r="C12" s="12"/>
      <c r="E12" s="20"/>
      <c r="F12" s="20"/>
      <c r="G12" s="20"/>
      <c r="H12" s="20"/>
      <c r="I12" s="21"/>
    </row>
    <row r="13" spans="1:9" ht="68.25" customHeight="1" x14ac:dyDescent="0.25">
      <c r="A13" s="131"/>
      <c r="B13" s="13" t="s">
        <v>70</v>
      </c>
      <c r="C13" s="12"/>
    </row>
    <row r="14" spans="1:9" ht="69" customHeight="1" x14ac:dyDescent="0.25">
      <c r="A14" s="131"/>
      <c r="B14" s="13" t="s">
        <v>71</v>
      </c>
      <c r="C14" s="12"/>
    </row>
    <row r="15" spans="1:9" ht="69" customHeight="1" x14ac:dyDescent="0.25">
      <c r="A15" s="132"/>
      <c r="B15" s="66" t="s">
        <v>78</v>
      </c>
      <c r="C15" s="12"/>
    </row>
    <row r="16" spans="1:9" ht="47.25" x14ac:dyDescent="0.25">
      <c r="A16" s="130" t="s">
        <v>23</v>
      </c>
      <c r="B16" s="66" t="s">
        <v>79</v>
      </c>
      <c r="C16" s="12"/>
    </row>
    <row r="17" spans="1:3" ht="94.5" x14ac:dyDescent="0.25">
      <c r="A17" s="131"/>
      <c r="B17" s="66" t="s">
        <v>80</v>
      </c>
      <c r="C17" s="12"/>
    </row>
    <row r="18" spans="1:3" ht="78.75" x14ac:dyDescent="0.25">
      <c r="A18" s="131"/>
      <c r="B18" s="13" t="s">
        <v>81</v>
      </c>
      <c r="C18" s="12"/>
    </row>
    <row r="19" spans="1:3" ht="78.75" x14ac:dyDescent="0.25">
      <c r="A19" s="131"/>
      <c r="B19" s="13" t="s">
        <v>98</v>
      </c>
      <c r="C19" s="12"/>
    </row>
    <row r="20" spans="1:3" ht="78.75" x14ac:dyDescent="0.25">
      <c r="A20" s="131"/>
      <c r="B20" s="118" t="s">
        <v>82</v>
      </c>
      <c r="C20" s="12"/>
    </row>
    <row r="21" spans="1:3" ht="63" x14ac:dyDescent="0.25">
      <c r="A21" s="132"/>
      <c r="B21" s="13" t="s">
        <v>83</v>
      </c>
      <c r="C21" s="12"/>
    </row>
    <row r="22" spans="1:3" ht="36.75" customHeight="1" x14ac:dyDescent="0.25">
      <c r="A22" s="130" t="s">
        <v>52</v>
      </c>
      <c r="B22" s="13" t="s">
        <v>84</v>
      </c>
      <c r="C22" s="12"/>
    </row>
    <row r="23" spans="1:3" ht="47.25" x14ac:dyDescent="0.25">
      <c r="A23" s="131"/>
      <c r="B23" s="13" t="s">
        <v>99</v>
      </c>
      <c r="C23" s="12"/>
    </row>
    <row r="24" spans="1:3" ht="53.25" customHeight="1" x14ac:dyDescent="0.25">
      <c r="A24" s="131"/>
      <c r="B24" s="13" t="s">
        <v>85</v>
      </c>
      <c r="C24" s="12"/>
    </row>
    <row r="25" spans="1:3" ht="63.75" customHeight="1" x14ac:dyDescent="0.25">
      <c r="A25" s="132"/>
      <c r="B25" s="13" t="s">
        <v>86</v>
      </c>
      <c r="C25" s="12"/>
    </row>
    <row r="26" spans="1:3" ht="51.75" customHeight="1" x14ac:dyDescent="0.25">
      <c r="A26" s="133" t="s">
        <v>33</v>
      </c>
      <c r="B26" s="66" t="s">
        <v>72</v>
      </c>
      <c r="C26" s="12"/>
    </row>
    <row r="27" spans="1:3" ht="65.25" customHeight="1" x14ac:dyDescent="0.25">
      <c r="A27" s="133"/>
      <c r="B27" s="13" t="s">
        <v>100</v>
      </c>
      <c r="C27" s="12"/>
    </row>
    <row r="28" spans="1:3" ht="64.5" customHeight="1" x14ac:dyDescent="0.25">
      <c r="A28" s="133"/>
      <c r="B28" s="13" t="s">
        <v>87</v>
      </c>
      <c r="C28" s="12"/>
    </row>
    <row r="29" spans="1:3" ht="36" customHeight="1" x14ac:dyDescent="0.25">
      <c r="A29" s="133"/>
      <c r="B29" s="13" t="s">
        <v>73</v>
      </c>
      <c r="C29" s="12"/>
    </row>
    <row r="30" spans="1:3" ht="63" x14ac:dyDescent="0.25">
      <c r="A30" s="133"/>
      <c r="B30" s="66" t="s">
        <v>97</v>
      </c>
      <c r="C30" s="12"/>
    </row>
    <row r="31" spans="1:3" ht="47.25" x14ac:dyDescent="0.25">
      <c r="A31" s="133"/>
      <c r="B31" s="66" t="s">
        <v>96</v>
      </c>
      <c r="C31" s="12"/>
    </row>
    <row r="32" spans="1:3" ht="47.25" x14ac:dyDescent="0.25">
      <c r="A32" s="130" t="s">
        <v>24</v>
      </c>
      <c r="B32" s="13" t="s">
        <v>88</v>
      </c>
      <c r="C32" s="12"/>
    </row>
    <row r="33" spans="1:3" ht="63" x14ac:dyDescent="0.25">
      <c r="A33" s="131"/>
      <c r="B33" s="13" t="s">
        <v>89</v>
      </c>
      <c r="C33" s="12"/>
    </row>
    <row r="34" spans="1:3" ht="63.75" customHeight="1" x14ac:dyDescent="0.25">
      <c r="A34" s="131"/>
      <c r="B34" s="13" t="s">
        <v>90</v>
      </c>
      <c r="C34" s="12"/>
    </row>
    <row r="35" spans="1:3" ht="66.75" customHeight="1" x14ac:dyDescent="0.25">
      <c r="A35" s="131"/>
      <c r="B35" s="13" t="s">
        <v>91</v>
      </c>
      <c r="C35" s="12"/>
    </row>
    <row r="36" spans="1:3" ht="68.25" customHeight="1" x14ac:dyDescent="0.25">
      <c r="A36" s="131"/>
      <c r="B36" s="13" t="s">
        <v>101</v>
      </c>
      <c r="C36" s="12"/>
    </row>
    <row r="37" spans="1:3" ht="47.25" x14ac:dyDescent="0.25">
      <c r="A37" s="132"/>
      <c r="B37" s="13" t="s">
        <v>92</v>
      </c>
      <c r="C37" s="12"/>
    </row>
    <row r="38" spans="1:3" ht="63" x14ac:dyDescent="0.25">
      <c r="A38" s="133" t="s">
        <v>25</v>
      </c>
      <c r="B38" s="13" t="s">
        <v>93</v>
      </c>
      <c r="C38" s="12"/>
    </row>
    <row r="39" spans="1:3" ht="31.5" x14ac:dyDescent="0.25">
      <c r="A39" s="133"/>
      <c r="B39" s="13" t="s">
        <v>94</v>
      </c>
      <c r="C39" s="12"/>
    </row>
    <row r="40" spans="1:3" ht="47.25" x14ac:dyDescent="0.25">
      <c r="A40" s="133"/>
      <c r="B40" s="13" t="s">
        <v>95</v>
      </c>
      <c r="C40" s="12"/>
    </row>
    <row r="41" spans="1:3" ht="47.25" x14ac:dyDescent="0.25">
      <c r="A41" s="133"/>
      <c r="B41" s="13" t="s">
        <v>74</v>
      </c>
      <c r="C41" s="12"/>
    </row>
    <row r="42" spans="1:3" ht="33.75" customHeight="1" x14ac:dyDescent="0.25">
      <c r="A42" s="130" t="s">
        <v>26</v>
      </c>
      <c r="B42" s="13" t="s">
        <v>75</v>
      </c>
      <c r="C42" s="12"/>
    </row>
    <row r="43" spans="1:3" ht="78.75" x14ac:dyDescent="0.25">
      <c r="A43" s="131"/>
      <c r="B43" s="13" t="s">
        <v>102</v>
      </c>
      <c r="C43" s="12"/>
    </row>
    <row r="44" spans="1:3" ht="47.25" x14ac:dyDescent="0.25">
      <c r="A44" s="131"/>
      <c r="B44" s="13" t="s">
        <v>103</v>
      </c>
      <c r="C44" s="12"/>
    </row>
    <row r="45" spans="1:3" ht="47.25" x14ac:dyDescent="0.25">
      <c r="A45" s="132"/>
      <c r="B45" s="13" t="s">
        <v>104</v>
      </c>
      <c r="C45" s="12"/>
    </row>
  </sheetData>
  <sheetProtection selectLockedCells="1"/>
  <mergeCells count="10">
    <mergeCell ref="A42:A45"/>
    <mergeCell ref="A38:A41"/>
    <mergeCell ref="A1:C1"/>
    <mergeCell ref="A3:C3"/>
    <mergeCell ref="A6:A11"/>
    <mergeCell ref="A22:A25"/>
    <mergeCell ref="A26:A31"/>
    <mergeCell ref="A12:A15"/>
    <mergeCell ref="A16:A21"/>
    <mergeCell ref="A32:A37"/>
  </mergeCells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4" customWidth="1"/>
    <col min="2" max="2" width="71.140625" style="25" customWidth="1"/>
    <col min="3" max="3" width="8.7109375" style="25" customWidth="1"/>
    <col min="4" max="6" width="7.140625" style="6" customWidth="1"/>
    <col min="7" max="8" width="9.140625" style="6"/>
    <col min="9" max="10" width="7.42578125" style="6" customWidth="1"/>
    <col min="11" max="11" width="9.140625" style="6"/>
    <col min="12" max="12" width="10.5703125" style="6" customWidth="1"/>
    <col min="13" max="13" width="12" style="6" customWidth="1"/>
    <col min="14" max="16" width="9.140625" style="6"/>
    <col min="17" max="17" width="7.42578125" style="6" customWidth="1"/>
    <col min="18" max="18" width="9.140625" style="6"/>
    <col min="19" max="19" width="5.7109375" style="6" customWidth="1"/>
    <col min="20" max="20" width="4.140625" style="6" customWidth="1"/>
    <col min="21" max="16384" width="9.140625" style="6"/>
  </cols>
  <sheetData>
    <row r="1" spans="1:25" x14ac:dyDescent="0.25">
      <c r="A1" s="150" t="str">
        <f>СТАРТ!A1</f>
        <v>Мониторинг личностных результатов обучающихся (CОО)</v>
      </c>
      <c r="B1" s="150"/>
      <c r="C1" s="150"/>
    </row>
    <row r="3" spans="1:25" ht="21" customHeight="1" x14ac:dyDescent="0.25">
      <c r="A3" s="8">
        <f>СТАРТ!B5</f>
        <v>0</v>
      </c>
      <c r="B3" s="75">
        <f>СТАРТ!B16</f>
        <v>0</v>
      </c>
      <c r="C3" s="60">
        <f>СТАРТ!D5</f>
        <v>0</v>
      </c>
      <c r="D3" s="74"/>
      <c r="E3" s="154" t="s">
        <v>76</v>
      </c>
      <c r="F3" s="154"/>
      <c r="G3" s="154"/>
      <c r="H3" s="154"/>
      <c r="I3" s="154"/>
      <c r="J3" s="154"/>
      <c r="K3" s="154"/>
      <c r="L3" s="154"/>
      <c r="M3" s="154"/>
    </row>
    <row r="4" spans="1:25" ht="15.75" x14ac:dyDescent="0.25">
      <c r="A4" s="117" t="s">
        <v>4</v>
      </c>
      <c r="B4" s="114"/>
      <c r="C4" s="117" t="s">
        <v>5</v>
      </c>
      <c r="D4" s="54"/>
      <c r="E4" s="54"/>
      <c r="F4" s="155">
        <f>B3</f>
        <v>0</v>
      </c>
      <c r="G4" s="155"/>
      <c r="H4" s="155"/>
      <c r="I4" s="155"/>
      <c r="J4" s="155"/>
      <c r="K4" s="155"/>
      <c r="L4" s="155"/>
      <c r="M4" s="155"/>
    </row>
    <row r="5" spans="1:25" ht="21" customHeight="1" x14ac:dyDescent="0.25">
      <c r="D5" s="54"/>
      <c r="E5" s="54"/>
      <c r="F5" s="54"/>
      <c r="G5" s="56"/>
      <c r="H5" s="153" t="s">
        <v>19</v>
      </c>
      <c r="I5" s="153"/>
      <c r="J5" s="57">
        <f>СТАРТ!D5</f>
        <v>0</v>
      </c>
      <c r="K5" s="54" t="s">
        <v>14</v>
      </c>
      <c r="L5" s="54"/>
      <c r="M5" s="55"/>
    </row>
    <row r="6" spans="1:25" ht="48.75" customHeight="1" x14ac:dyDescent="0.25">
      <c r="A6" s="79" t="s">
        <v>21</v>
      </c>
      <c r="B6" s="79" t="s">
        <v>12</v>
      </c>
      <c r="C6" s="79" t="s">
        <v>3</v>
      </c>
      <c r="D6" s="73"/>
      <c r="E6" s="73"/>
      <c r="F6" s="145">
        <f>СТАРТ!B3</f>
        <v>0</v>
      </c>
      <c r="G6" s="145"/>
      <c r="I6" s="51"/>
      <c r="J6" s="52"/>
      <c r="L6" s="148">
        <f>A3</f>
        <v>0</v>
      </c>
      <c r="M6" s="148"/>
    </row>
    <row r="7" spans="1:25" ht="45.75" customHeight="1" x14ac:dyDescent="0.25">
      <c r="A7" s="151" t="str">
        <f>УПРАВЛЕНИЕ!A6</f>
        <v>Гражданское воспитание</v>
      </c>
      <c r="B7" s="47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77"/>
      <c r="D7" s="71"/>
      <c r="E7" s="71"/>
      <c r="F7" s="146" t="s">
        <v>15</v>
      </c>
      <c r="G7" s="146"/>
      <c r="H7" s="31"/>
      <c r="I7" s="48"/>
      <c r="J7" s="49"/>
      <c r="L7" s="146" t="s">
        <v>4</v>
      </c>
      <c r="M7" s="146"/>
      <c r="O7" s="147" t="s">
        <v>13</v>
      </c>
      <c r="P7" s="147"/>
      <c r="Q7" s="147"/>
      <c r="R7" s="147"/>
      <c r="S7" s="147"/>
      <c r="T7" s="93"/>
    </row>
    <row r="8" spans="1:25" ht="60" customHeight="1" x14ac:dyDescent="0.25">
      <c r="A8" s="152"/>
      <c r="B8" s="47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77"/>
      <c r="D8" s="72"/>
      <c r="E8" s="72"/>
      <c r="F8" s="72"/>
      <c r="O8" s="149" t="s">
        <v>50</v>
      </c>
      <c r="P8" s="149"/>
      <c r="Q8" s="149"/>
      <c r="R8" s="149"/>
      <c r="S8" s="144" t="s">
        <v>51</v>
      </c>
      <c r="T8" s="156"/>
    </row>
    <row r="9" spans="1:25" ht="60" customHeight="1" x14ac:dyDescent="0.25">
      <c r="A9" s="152"/>
      <c r="B9" s="47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77"/>
      <c r="D9" s="72"/>
      <c r="E9" s="72"/>
      <c r="F9" s="72"/>
      <c r="O9" s="149"/>
      <c r="P9" s="149"/>
      <c r="Q9" s="149"/>
      <c r="R9" s="149"/>
      <c r="S9" s="144"/>
      <c r="T9" s="156"/>
      <c r="Y9" s="53"/>
    </row>
    <row r="10" spans="1:25" ht="48" customHeight="1" x14ac:dyDescent="0.25">
      <c r="A10" s="152"/>
      <c r="B10" s="47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77"/>
      <c r="D10" s="72"/>
      <c r="E10" s="72"/>
      <c r="F10" s="72"/>
      <c r="H10" s="48"/>
      <c r="I10" s="48"/>
      <c r="J10" s="49"/>
      <c r="O10" s="112"/>
      <c r="P10" s="112"/>
      <c r="Q10" s="112"/>
      <c r="R10" s="112"/>
      <c r="S10" s="144"/>
      <c r="T10" s="116"/>
    </row>
    <row r="11" spans="1:25" ht="60" customHeight="1" x14ac:dyDescent="0.25">
      <c r="A11" s="152"/>
      <c r="B11" s="47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77"/>
      <c r="D11" s="42"/>
      <c r="E11" s="42"/>
      <c r="F11" s="42"/>
      <c r="H11" s="40"/>
      <c r="I11" s="40"/>
      <c r="J11" s="41"/>
      <c r="O11" s="112"/>
      <c r="P11" s="112"/>
      <c r="Q11" s="112"/>
      <c r="R11" s="112"/>
      <c r="S11" s="144"/>
      <c r="T11" s="116"/>
    </row>
    <row r="12" spans="1:25" ht="45.75" customHeight="1" x14ac:dyDescent="0.25">
      <c r="A12" s="152"/>
      <c r="B12" s="47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77"/>
      <c r="D12" s="42"/>
      <c r="E12" s="42"/>
      <c r="F12" s="42"/>
      <c r="G12" s="40"/>
      <c r="H12" s="40"/>
      <c r="I12" s="40"/>
      <c r="J12" s="41"/>
      <c r="O12" s="94"/>
      <c r="P12" s="94"/>
      <c r="Q12" s="94"/>
      <c r="R12" s="94"/>
      <c r="S12" s="94"/>
      <c r="T12" s="115"/>
    </row>
    <row r="13" spans="1:25" ht="18" customHeight="1" x14ac:dyDescent="0.25">
      <c r="A13" s="160" t="s">
        <v>27</v>
      </c>
      <c r="B13" s="161"/>
      <c r="C13" s="78" t="e">
        <f>AVERAGE(C7:C12)</f>
        <v>#DIV/0!</v>
      </c>
      <c r="D13" s="42"/>
      <c r="E13" s="42"/>
      <c r="F13" s="42"/>
      <c r="G13" s="40"/>
      <c r="H13" s="40"/>
      <c r="I13" s="40"/>
      <c r="J13" s="41"/>
      <c r="O13" s="48"/>
      <c r="P13" s="48"/>
      <c r="Q13" s="48" t="s">
        <v>17</v>
      </c>
      <c r="R13" s="48"/>
      <c r="S13" s="48"/>
    </row>
    <row r="14" spans="1:25" ht="48.75" customHeight="1" x14ac:dyDescent="0.25">
      <c r="A14" s="151" t="str">
        <f>УПРАВЛЕНИЕ!A12</f>
        <v>Патриотическое воспитание</v>
      </c>
      <c r="B14" s="47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77"/>
      <c r="D14" s="42"/>
      <c r="E14" s="42"/>
      <c r="F14" s="42"/>
      <c r="G14" s="42"/>
      <c r="H14" s="42"/>
      <c r="I14" s="69" t="s">
        <v>43</v>
      </c>
      <c r="J14" s="43"/>
      <c r="L14" s="50" t="e">
        <f>B64</f>
        <v>#DIV/0!</v>
      </c>
      <c r="O14" s="48"/>
      <c r="P14" s="48"/>
      <c r="Q14" s="48"/>
      <c r="R14" s="48"/>
      <c r="S14" s="48"/>
    </row>
    <row r="15" spans="1:25" ht="48" customHeight="1" x14ac:dyDescent="0.25">
      <c r="A15" s="152"/>
      <c r="B15" s="47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77"/>
      <c r="D15" s="73"/>
      <c r="E15" s="73"/>
      <c r="F15" s="73"/>
      <c r="O15" s="82"/>
      <c r="P15" s="82"/>
      <c r="Q15" s="82"/>
      <c r="R15" s="82"/>
      <c r="S15" s="82"/>
    </row>
    <row r="16" spans="1:25" ht="60" customHeight="1" x14ac:dyDescent="0.25">
      <c r="A16" s="152"/>
      <c r="B16" s="47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77"/>
      <c r="D16" s="73"/>
      <c r="E16" s="73"/>
      <c r="F16" s="73"/>
      <c r="G16" s="143" t="s">
        <v>46</v>
      </c>
      <c r="H16" s="143"/>
      <c r="I16" s="143"/>
      <c r="J16" s="143"/>
      <c r="K16" s="143"/>
      <c r="L16" s="143"/>
      <c r="O16" s="82"/>
      <c r="P16" s="82"/>
      <c r="Q16" s="82"/>
      <c r="R16" s="82"/>
      <c r="S16" s="82"/>
    </row>
    <row r="17" spans="1:19" ht="45" customHeight="1" x14ac:dyDescent="0.3">
      <c r="A17" s="162"/>
      <c r="B17" s="47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77"/>
      <c r="D17" s="73"/>
      <c r="E17" s="73"/>
      <c r="F17" s="73"/>
      <c r="G17" s="143"/>
      <c r="H17" s="143"/>
      <c r="I17" s="143"/>
      <c r="J17" s="143"/>
      <c r="K17" s="143"/>
      <c r="L17" s="143"/>
      <c r="O17" s="82"/>
      <c r="P17" s="99"/>
      <c r="Q17" s="99"/>
      <c r="R17" s="99"/>
      <c r="S17" s="83"/>
    </row>
    <row r="18" spans="1:19" ht="18" customHeight="1" x14ac:dyDescent="0.25">
      <c r="A18" s="160" t="s">
        <v>29</v>
      </c>
      <c r="B18" s="161"/>
      <c r="C18" s="78" t="e">
        <f>AVERAGE(C14:C17)</f>
        <v>#DIV/0!</v>
      </c>
      <c r="D18" s="73"/>
      <c r="E18" s="73"/>
      <c r="F18" s="73"/>
      <c r="G18" s="122"/>
      <c r="H18" s="122"/>
      <c r="I18" s="122"/>
      <c r="J18" s="122"/>
      <c r="K18" s="122"/>
      <c r="L18" s="122"/>
    </row>
    <row r="19" spans="1:19" ht="45" x14ac:dyDescent="0.25">
      <c r="A19" s="151" t="str">
        <f>УПРАВЛЕНИЕ!A16</f>
        <v>Духовно-нравственное воспитание</v>
      </c>
      <c r="B19" s="47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77"/>
      <c r="D19" s="73"/>
      <c r="E19" s="73"/>
      <c r="F19" s="73"/>
      <c r="G19" s="122"/>
      <c r="H19" s="122"/>
      <c r="I19" s="122"/>
      <c r="J19" s="122"/>
      <c r="K19" s="122"/>
      <c r="L19" s="122"/>
    </row>
    <row r="20" spans="1:19" ht="75" x14ac:dyDescent="0.25">
      <c r="A20" s="152"/>
      <c r="B20" s="47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77"/>
      <c r="D20" s="73"/>
      <c r="E20" s="73"/>
      <c r="F20" s="73"/>
      <c r="G20" s="113"/>
      <c r="H20" s="113"/>
      <c r="I20" s="113"/>
      <c r="J20" s="113"/>
      <c r="K20" s="113"/>
      <c r="L20" s="113"/>
    </row>
    <row r="21" spans="1:19" ht="75" x14ac:dyDescent="0.25">
      <c r="A21" s="152"/>
      <c r="B21" s="47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77"/>
      <c r="D21" s="73"/>
      <c r="E21" s="73"/>
      <c r="F21" s="73"/>
    </row>
    <row r="22" spans="1:19" ht="60" x14ac:dyDescent="0.25">
      <c r="A22" s="152"/>
      <c r="B22" s="47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77"/>
      <c r="D22" s="73"/>
      <c r="E22" s="73"/>
      <c r="F22" s="73"/>
    </row>
    <row r="23" spans="1:19" ht="60" x14ac:dyDescent="0.25">
      <c r="A23" s="152"/>
      <c r="B23" s="47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77"/>
      <c r="D23" s="73"/>
      <c r="E23" s="73"/>
      <c r="F23" s="73"/>
    </row>
    <row r="24" spans="1:19" ht="60.75" customHeight="1" x14ac:dyDescent="0.25">
      <c r="A24" s="162"/>
      <c r="B24" s="47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77"/>
      <c r="D24" s="73"/>
      <c r="E24" s="73"/>
      <c r="F24" s="73"/>
    </row>
    <row r="25" spans="1:19" ht="18" customHeight="1" x14ac:dyDescent="0.25">
      <c r="A25" s="158" t="s">
        <v>30</v>
      </c>
      <c r="B25" s="159"/>
      <c r="C25" s="78" t="e">
        <f>AVERAGE(C19:C24)</f>
        <v>#DIV/0!</v>
      </c>
      <c r="D25" s="73"/>
      <c r="E25" s="73"/>
      <c r="F25" s="73"/>
    </row>
    <row r="26" spans="1:19" ht="33.75" customHeight="1" x14ac:dyDescent="0.25">
      <c r="A26" s="157" t="str">
        <f>УПРАВЛЕНИЕ!A22</f>
        <v>Эстетическое воспитание</v>
      </c>
      <c r="B26" s="76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77"/>
      <c r="D26" s="73"/>
      <c r="E26" s="73"/>
      <c r="F26" s="73"/>
      <c r="G26" s="68"/>
      <c r="H26" s="68"/>
      <c r="I26" s="68"/>
      <c r="J26" s="68"/>
      <c r="K26" s="68"/>
      <c r="L26" s="68"/>
    </row>
    <row r="27" spans="1:19" ht="51" customHeight="1" x14ac:dyDescent="0.25">
      <c r="A27" s="157"/>
      <c r="B27" s="47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77"/>
      <c r="D27" s="73"/>
      <c r="E27" s="73"/>
      <c r="F27" s="73"/>
      <c r="G27" s="68"/>
      <c r="H27" s="68"/>
      <c r="I27" s="68"/>
      <c r="J27" s="68"/>
      <c r="K27" s="68"/>
      <c r="L27" s="68"/>
      <c r="M27" s="58"/>
    </row>
    <row r="28" spans="1:19" ht="45" x14ac:dyDescent="0.25">
      <c r="A28" s="157"/>
      <c r="B28" s="47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77"/>
      <c r="D28" s="73"/>
      <c r="E28" s="73"/>
      <c r="F28" s="73"/>
      <c r="G28" s="68"/>
      <c r="H28" s="68"/>
      <c r="I28" s="68"/>
      <c r="J28" s="68"/>
      <c r="K28" s="68"/>
      <c r="L28" s="68"/>
      <c r="M28" s="58"/>
    </row>
    <row r="29" spans="1:19" ht="61.5" customHeight="1" x14ac:dyDescent="0.25">
      <c r="A29" s="157"/>
      <c r="B29" s="47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77"/>
      <c r="D29" s="73"/>
      <c r="E29" s="73"/>
      <c r="F29" s="73"/>
      <c r="K29" s="58"/>
      <c r="L29" s="58"/>
      <c r="M29" s="58"/>
    </row>
    <row r="30" spans="1:19" ht="18" customHeight="1" x14ac:dyDescent="0.25">
      <c r="A30" s="158" t="s">
        <v>31</v>
      </c>
      <c r="B30" s="159"/>
      <c r="C30" s="78" t="e">
        <f>AVERAGE(C26:C29)</f>
        <v>#DIV/0!</v>
      </c>
      <c r="D30" s="73"/>
      <c r="E30" s="73"/>
      <c r="F30" s="73"/>
      <c r="K30" s="58"/>
      <c r="L30" s="58"/>
      <c r="M30" s="58"/>
    </row>
    <row r="31" spans="1:19" ht="50.25" customHeight="1" x14ac:dyDescent="0.25">
      <c r="A31" s="157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47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77"/>
      <c r="D31" s="73"/>
      <c r="E31" s="73"/>
      <c r="F31" s="73"/>
      <c r="G31" s="59"/>
      <c r="H31" s="59"/>
      <c r="I31" s="59"/>
      <c r="J31" s="59"/>
      <c r="K31" s="58"/>
      <c r="L31" s="58"/>
      <c r="M31" s="58"/>
    </row>
    <row r="32" spans="1:19" ht="64.5" customHeight="1" x14ac:dyDescent="0.25">
      <c r="A32" s="157"/>
      <c r="B32" s="47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77"/>
      <c r="D32" s="73"/>
      <c r="E32" s="73"/>
      <c r="F32" s="73"/>
      <c r="G32" s="59"/>
      <c r="H32" s="59"/>
      <c r="I32" s="59"/>
      <c r="J32" s="59"/>
      <c r="K32" s="58"/>
      <c r="L32" s="58"/>
      <c r="M32" s="58"/>
    </row>
    <row r="33" spans="1:6" ht="63" customHeight="1" x14ac:dyDescent="0.25">
      <c r="A33" s="157"/>
      <c r="B33" s="47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77"/>
      <c r="D33" s="73"/>
      <c r="E33" s="73"/>
      <c r="F33" s="73"/>
    </row>
    <row r="34" spans="1:6" ht="33" customHeight="1" x14ac:dyDescent="0.25">
      <c r="A34" s="157"/>
      <c r="B34" s="47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77"/>
      <c r="D34" s="73"/>
      <c r="E34" s="73"/>
      <c r="F34" s="73"/>
    </row>
    <row r="35" spans="1:6" ht="60" x14ac:dyDescent="0.25">
      <c r="A35" s="157"/>
      <c r="B35" s="47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77"/>
      <c r="D35" s="73"/>
      <c r="E35" s="73"/>
      <c r="F35" s="73"/>
    </row>
    <row r="36" spans="1:6" ht="45" x14ac:dyDescent="0.25">
      <c r="A36" s="157"/>
      <c r="B36" s="47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77"/>
      <c r="D36" s="73"/>
      <c r="E36" s="73"/>
      <c r="F36" s="73"/>
    </row>
    <row r="37" spans="1:6" ht="18" customHeight="1" x14ac:dyDescent="0.25">
      <c r="A37" s="158" t="s">
        <v>32</v>
      </c>
      <c r="B37" s="159"/>
      <c r="C37" s="78" t="e">
        <f>AVERAGE(C31:C36)</f>
        <v>#DIV/0!</v>
      </c>
      <c r="D37" s="73"/>
      <c r="E37" s="73"/>
      <c r="F37" s="73"/>
    </row>
    <row r="38" spans="1:6" ht="45" x14ac:dyDescent="0.25">
      <c r="A38" s="157" t="str">
        <f>УПРАВЛЕНИЕ!A32</f>
        <v>Трудовое воспитание</v>
      </c>
      <c r="B38" s="47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77"/>
      <c r="D38" s="73"/>
      <c r="E38" s="73"/>
      <c r="F38" s="73"/>
    </row>
    <row r="39" spans="1:6" ht="60" x14ac:dyDescent="0.25">
      <c r="A39" s="157"/>
      <c r="B39" s="47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77"/>
      <c r="D39" s="73"/>
      <c r="E39" s="73"/>
      <c r="F39" s="73"/>
    </row>
    <row r="40" spans="1:6" ht="64.5" customHeight="1" x14ac:dyDescent="0.25">
      <c r="A40" s="157"/>
      <c r="B40" s="47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77"/>
      <c r="D40" s="73"/>
      <c r="E40" s="73"/>
      <c r="F40" s="73"/>
    </row>
    <row r="41" spans="1:6" ht="45" x14ac:dyDescent="0.25">
      <c r="A41" s="157"/>
      <c r="B41" s="47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77"/>
      <c r="D41" s="73"/>
      <c r="E41" s="73"/>
      <c r="F41" s="73"/>
    </row>
    <row r="42" spans="1:6" ht="60" x14ac:dyDescent="0.25">
      <c r="A42" s="157"/>
      <c r="B42" s="47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77"/>
      <c r="D42" s="73"/>
      <c r="E42" s="73"/>
      <c r="F42" s="73"/>
    </row>
    <row r="43" spans="1:6" ht="45" x14ac:dyDescent="0.25">
      <c r="A43" s="157"/>
      <c r="B43" s="47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77"/>
      <c r="D43" s="73"/>
      <c r="E43" s="73"/>
      <c r="F43" s="73"/>
    </row>
    <row r="44" spans="1:6" ht="17.25" customHeight="1" x14ac:dyDescent="0.25">
      <c r="A44" s="158" t="s">
        <v>34</v>
      </c>
      <c r="B44" s="159"/>
      <c r="C44" s="78" t="e">
        <f>AVERAGE(C38:C43)</f>
        <v>#DIV/0!</v>
      </c>
      <c r="D44" s="73"/>
      <c r="E44" s="73"/>
      <c r="F44" s="73"/>
    </row>
    <row r="45" spans="1:6" ht="60" x14ac:dyDescent="0.25">
      <c r="A45" s="157" t="str">
        <f>УПРАВЛЕНИЕ!A38</f>
        <v>Экологическое воспитание</v>
      </c>
      <c r="B45" s="47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77"/>
      <c r="D45" s="73"/>
      <c r="E45" s="73"/>
      <c r="F45" s="73"/>
    </row>
    <row r="46" spans="1:6" ht="23.25" customHeight="1" x14ac:dyDescent="0.25">
      <c r="A46" s="157"/>
      <c r="B46" s="47" t="str">
        <f>УПРАВЛЕНИЕ!B39</f>
        <v>Выражает деятельное неприятие действий, приносящих вред природе.</v>
      </c>
      <c r="C46" s="77"/>
      <c r="D46" s="73"/>
      <c r="E46" s="73"/>
      <c r="F46" s="73"/>
    </row>
    <row r="47" spans="1:6" ht="30" x14ac:dyDescent="0.25">
      <c r="A47" s="157"/>
      <c r="B47" s="47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77"/>
      <c r="D47" s="73"/>
      <c r="E47" s="73"/>
      <c r="F47" s="73"/>
    </row>
    <row r="48" spans="1:6" ht="45" x14ac:dyDescent="0.25">
      <c r="A48" s="157"/>
      <c r="B48" s="47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77"/>
      <c r="D48" s="73"/>
      <c r="E48" s="73"/>
      <c r="F48" s="73"/>
    </row>
    <row r="49" spans="1:6" ht="18" customHeight="1" x14ac:dyDescent="0.25">
      <c r="A49" s="158" t="s">
        <v>44</v>
      </c>
      <c r="B49" s="159"/>
      <c r="C49" s="78" t="e">
        <f>AVERAGE(C45:C48)</f>
        <v>#DIV/0!</v>
      </c>
      <c r="D49" s="73"/>
      <c r="E49" s="73"/>
      <c r="F49" s="73"/>
    </row>
    <row r="50" spans="1:6" ht="32.25" customHeight="1" x14ac:dyDescent="0.25">
      <c r="A50" s="157" t="str">
        <f>УПРАВЛЕНИЕ!A42</f>
        <v>Ценность научного познания</v>
      </c>
      <c r="B50" s="47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77"/>
      <c r="D50" s="73"/>
      <c r="E50" s="73"/>
      <c r="F50" s="73"/>
    </row>
    <row r="51" spans="1:6" ht="60" x14ac:dyDescent="0.25">
      <c r="A51" s="157"/>
      <c r="B51" s="47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77"/>
      <c r="D51" s="73"/>
      <c r="E51" s="73"/>
      <c r="F51" s="73"/>
    </row>
    <row r="52" spans="1:6" ht="30" x14ac:dyDescent="0.25">
      <c r="A52" s="157"/>
      <c r="B52" s="47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77"/>
      <c r="D52" s="73"/>
      <c r="E52" s="73"/>
      <c r="F52" s="73"/>
    </row>
    <row r="53" spans="1:6" ht="47.25" customHeight="1" x14ac:dyDescent="0.25">
      <c r="A53" s="157"/>
      <c r="B53" s="47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77"/>
      <c r="D53" s="73"/>
      <c r="E53" s="73"/>
      <c r="F53" s="73"/>
    </row>
    <row r="54" spans="1:6" x14ac:dyDescent="0.25">
      <c r="A54" s="158" t="s">
        <v>35</v>
      </c>
      <c r="B54" s="159"/>
      <c r="C54" s="78" t="e">
        <f>AVERAGE(C50:C53)</f>
        <v>#DIV/0!</v>
      </c>
      <c r="D54" s="73"/>
      <c r="E54" s="73"/>
      <c r="F54" s="73"/>
    </row>
    <row r="55" spans="1:6" s="37" customFormat="1" x14ac:dyDescent="0.25">
      <c r="A55" s="119"/>
      <c r="B55" s="120"/>
      <c r="C55" s="121"/>
      <c r="D55" s="38"/>
      <c r="E55" s="38"/>
      <c r="F55" s="38"/>
    </row>
    <row r="56" spans="1:6" hidden="1" x14ac:dyDescent="0.25">
      <c r="A56" s="46" t="s">
        <v>38</v>
      </c>
      <c r="B56" s="45" t="e">
        <f>C13</f>
        <v>#DIV/0!</v>
      </c>
    </row>
    <row r="57" spans="1:6" hidden="1" x14ac:dyDescent="0.25">
      <c r="A57" s="46" t="s">
        <v>39</v>
      </c>
      <c r="B57" s="45" t="e">
        <f>C18</f>
        <v>#DIV/0!</v>
      </c>
    </row>
    <row r="58" spans="1:6" ht="30" hidden="1" x14ac:dyDescent="0.25">
      <c r="A58" s="46" t="s">
        <v>36</v>
      </c>
      <c r="B58" s="45" t="e">
        <f>C25</f>
        <v>#DIV/0!</v>
      </c>
    </row>
    <row r="59" spans="1:6" hidden="1" x14ac:dyDescent="0.25">
      <c r="A59" s="67" t="s">
        <v>37</v>
      </c>
      <c r="B59" s="45" t="e">
        <f>C30</f>
        <v>#DIV/0!</v>
      </c>
    </row>
    <row r="60" spans="1:6" hidden="1" x14ac:dyDescent="0.25">
      <c r="A60" s="46" t="s">
        <v>40</v>
      </c>
      <c r="B60" s="45" t="e">
        <f>C37</f>
        <v>#DIV/0!</v>
      </c>
    </row>
    <row r="61" spans="1:6" hidden="1" x14ac:dyDescent="0.25">
      <c r="A61" s="46" t="s">
        <v>41</v>
      </c>
      <c r="B61" s="45" t="e">
        <f>C44</f>
        <v>#DIV/0!</v>
      </c>
    </row>
    <row r="62" spans="1:6" hidden="1" x14ac:dyDescent="0.25">
      <c r="A62" s="24" t="s">
        <v>42</v>
      </c>
      <c r="B62" s="45" t="e">
        <f>C49</f>
        <v>#DIV/0!</v>
      </c>
    </row>
    <row r="63" spans="1:6" ht="30" hidden="1" x14ac:dyDescent="0.25">
      <c r="A63" s="46" t="s">
        <v>26</v>
      </c>
      <c r="B63" s="45" t="e">
        <f>C54</f>
        <v>#DIV/0!</v>
      </c>
    </row>
    <row r="64" spans="1:6" hidden="1" x14ac:dyDescent="0.25">
      <c r="A64" s="80" t="s">
        <v>16</v>
      </c>
      <c r="B64" s="81" t="e">
        <f>AVERAGE(B56:B63)</f>
        <v>#DIV/0!</v>
      </c>
    </row>
    <row r="68" spans="1:2" x14ac:dyDescent="0.25">
      <c r="B68" s="25" t="s">
        <v>17</v>
      </c>
    </row>
    <row r="69" spans="1:2" ht="75" hidden="1" x14ac:dyDescent="0.25">
      <c r="A69" s="46" t="s">
        <v>0</v>
      </c>
    </row>
    <row r="70" spans="1:2" ht="75" hidden="1" x14ac:dyDescent="0.25">
      <c r="A70" s="46" t="s">
        <v>1</v>
      </c>
    </row>
    <row r="71" spans="1:2" ht="75" hidden="1" x14ac:dyDescent="0.25">
      <c r="A71" s="46" t="s">
        <v>2</v>
      </c>
    </row>
    <row r="72" spans="1:2" hidden="1" x14ac:dyDescent="0.25"/>
    <row r="73" spans="1:2" hidden="1" x14ac:dyDescent="0.25">
      <c r="A73" s="24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  <mergeCell ref="O7:S7"/>
    <mergeCell ref="O8:R9"/>
    <mergeCell ref="S8:S11"/>
    <mergeCell ref="T8:T9"/>
    <mergeCell ref="A13:B13"/>
    <mergeCell ref="A50:A53"/>
    <mergeCell ref="A54:B54"/>
    <mergeCell ref="A31:A36"/>
    <mergeCell ref="A37:B37"/>
    <mergeCell ref="A44:B44"/>
    <mergeCell ref="A45:A48"/>
    <mergeCell ref="A49:B49"/>
    <mergeCell ref="A38:A43"/>
  </mergeCells>
  <conditionalFormatting sqref="A3">
    <cfRule type="cellIs" dxfId="10" priority="2" operator="equal">
      <formula>0</formula>
    </cfRule>
  </conditionalFormatting>
  <conditionalFormatting sqref="F6 J5 L6">
    <cfRule type="cellIs" dxfId="9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4" customWidth="1"/>
    <col min="2" max="2" width="71.140625" style="25" customWidth="1"/>
    <col min="3" max="3" width="8.7109375" style="25" customWidth="1"/>
    <col min="4" max="6" width="7.140625" style="6" customWidth="1"/>
    <col min="7" max="8" width="9.140625" style="6"/>
    <col min="9" max="10" width="7.42578125" style="6" customWidth="1"/>
    <col min="11" max="11" width="9.140625" style="6"/>
    <col min="12" max="12" width="10.5703125" style="6" customWidth="1"/>
    <col min="13" max="13" width="12" style="6" customWidth="1"/>
    <col min="14" max="16" width="9.140625" style="6"/>
    <col min="17" max="17" width="7.42578125" style="6" customWidth="1"/>
    <col min="18" max="18" width="9.140625" style="6"/>
    <col min="19" max="19" width="5.7109375" style="6" customWidth="1"/>
    <col min="20" max="20" width="4.140625" style="6" customWidth="1"/>
    <col min="21" max="16384" width="9.140625" style="6"/>
  </cols>
  <sheetData>
    <row r="1" spans="1:25" x14ac:dyDescent="0.25">
      <c r="A1" s="150" t="str">
        <f>СТАРТ!A1</f>
        <v>Мониторинг личностных результатов обучающихся (CОО)</v>
      </c>
      <c r="B1" s="150"/>
      <c r="C1" s="150"/>
    </row>
    <row r="3" spans="1:25" ht="21" customHeight="1" x14ac:dyDescent="0.25">
      <c r="A3" s="8">
        <f>СТАРТ!B5</f>
        <v>0</v>
      </c>
      <c r="B3" s="75">
        <f>СТАРТ!B17</f>
        <v>0</v>
      </c>
      <c r="C3" s="60">
        <f>СТАРТ!D5</f>
        <v>0</v>
      </c>
      <c r="D3" s="74"/>
      <c r="E3" s="154" t="s">
        <v>76</v>
      </c>
      <c r="F3" s="154"/>
      <c r="G3" s="154"/>
      <c r="H3" s="154"/>
      <c r="I3" s="154"/>
      <c r="J3" s="154"/>
      <c r="K3" s="154"/>
      <c r="L3" s="154"/>
      <c r="M3" s="154"/>
    </row>
    <row r="4" spans="1:25" ht="15.75" x14ac:dyDescent="0.25">
      <c r="A4" s="117" t="s">
        <v>4</v>
      </c>
      <c r="B4" s="114"/>
      <c r="C4" s="117" t="s">
        <v>5</v>
      </c>
      <c r="D4" s="54"/>
      <c r="E4" s="54"/>
      <c r="F4" s="155">
        <f>B3</f>
        <v>0</v>
      </c>
      <c r="G4" s="155"/>
      <c r="H4" s="155"/>
      <c r="I4" s="155"/>
      <c r="J4" s="155"/>
      <c r="K4" s="155"/>
      <c r="L4" s="155"/>
      <c r="M4" s="155"/>
    </row>
    <row r="5" spans="1:25" ht="21" customHeight="1" x14ac:dyDescent="0.25">
      <c r="D5" s="54"/>
      <c r="E5" s="54"/>
      <c r="F5" s="54"/>
      <c r="G5" s="56"/>
      <c r="H5" s="153" t="s">
        <v>19</v>
      </c>
      <c r="I5" s="153"/>
      <c r="J5" s="57">
        <f>СТАРТ!D5</f>
        <v>0</v>
      </c>
      <c r="K5" s="54" t="s">
        <v>14</v>
      </c>
      <c r="L5" s="54"/>
      <c r="M5" s="55"/>
    </row>
    <row r="6" spans="1:25" ht="48.75" customHeight="1" x14ac:dyDescent="0.25">
      <c r="A6" s="79" t="s">
        <v>21</v>
      </c>
      <c r="B6" s="79" t="s">
        <v>12</v>
      </c>
      <c r="C6" s="79" t="s">
        <v>3</v>
      </c>
      <c r="D6" s="73"/>
      <c r="E6" s="73"/>
      <c r="F6" s="145">
        <f>СТАРТ!B3</f>
        <v>0</v>
      </c>
      <c r="G6" s="145"/>
      <c r="I6" s="51"/>
      <c r="J6" s="52"/>
      <c r="L6" s="148">
        <f>A3</f>
        <v>0</v>
      </c>
      <c r="M6" s="148"/>
    </row>
    <row r="7" spans="1:25" ht="45.75" customHeight="1" x14ac:dyDescent="0.25">
      <c r="A7" s="151" t="str">
        <f>УПРАВЛЕНИЕ!A6</f>
        <v>Гражданское воспитание</v>
      </c>
      <c r="B7" s="47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77"/>
      <c r="D7" s="71"/>
      <c r="E7" s="71"/>
      <c r="F7" s="146" t="s">
        <v>15</v>
      </c>
      <c r="G7" s="146"/>
      <c r="H7" s="31"/>
      <c r="I7" s="48"/>
      <c r="J7" s="49"/>
      <c r="L7" s="146" t="s">
        <v>4</v>
      </c>
      <c r="M7" s="146"/>
      <c r="O7" s="147" t="s">
        <v>13</v>
      </c>
      <c r="P7" s="147"/>
      <c r="Q7" s="147"/>
      <c r="R7" s="147"/>
      <c r="S7" s="147"/>
      <c r="T7" s="93"/>
    </row>
    <row r="8" spans="1:25" ht="60" customHeight="1" x14ac:dyDescent="0.25">
      <c r="A8" s="152"/>
      <c r="B8" s="47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77"/>
      <c r="D8" s="72"/>
      <c r="E8" s="72"/>
      <c r="F8" s="72"/>
      <c r="O8" s="149" t="s">
        <v>50</v>
      </c>
      <c r="P8" s="149"/>
      <c r="Q8" s="149"/>
      <c r="R8" s="149"/>
      <c r="S8" s="144" t="s">
        <v>51</v>
      </c>
      <c r="T8" s="156"/>
    </row>
    <row r="9" spans="1:25" ht="60" customHeight="1" x14ac:dyDescent="0.25">
      <c r="A9" s="152"/>
      <c r="B9" s="47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77"/>
      <c r="D9" s="72"/>
      <c r="E9" s="72"/>
      <c r="F9" s="72"/>
      <c r="O9" s="149"/>
      <c r="P9" s="149"/>
      <c r="Q9" s="149"/>
      <c r="R9" s="149"/>
      <c r="S9" s="144"/>
      <c r="T9" s="156"/>
      <c r="Y9" s="53"/>
    </row>
    <row r="10" spans="1:25" ht="48" customHeight="1" x14ac:dyDescent="0.25">
      <c r="A10" s="152"/>
      <c r="B10" s="47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77"/>
      <c r="D10" s="72"/>
      <c r="E10" s="72"/>
      <c r="F10" s="72"/>
      <c r="H10" s="48"/>
      <c r="I10" s="48"/>
      <c r="J10" s="49"/>
      <c r="O10" s="112"/>
      <c r="P10" s="112"/>
      <c r="Q10" s="112"/>
      <c r="R10" s="112"/>
      <c r="S10" s="144"/>
      <c r="T10" s="116"/>
    </row>
    <row r="11" spans="1:25" ht="60" customHeight="1" x14ac:dyDescent="0.25">
      <c r="A11" s="152"/>
      <c r="B11" s="47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77"/>
      <c r="D11" s="42"/>
      <c r="E11" s="42"/>
      <c r="F11" s="42"/>
      <c r="H11" s="40"/>
      <c r="I11" s="40"/>
      <c r="J11" s="41"/>
      <c r="O11" s="112"/>
      <c r="P11" s="112"/>
      <c r="Q11" s="112"/>
      <c r="R11" s="112"/>
      <c r="S11" s="144"/>
      <c r="T11" s="116"/>
    </row>
    <row r="12" spans="1:25" ht="45.75" customHeight="1" x14ac:dyDescent="0.25">
      <c r="A12" s="152"/>
      <c r="B12" s="47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77"/>
      <c r="D12" s="42"/>
      <c r="E12" s="42"/>
      <c r="F12" s="42"/>
      <c r="G12" s="40"/>
      <c r="H12" s="40"/>
      <c r="I12" s="40"/>
      <c r="J12" s="41"/>
      <c r="O12" s="94"/>
      <c r="P12" s="94"/>
      <c r="Q12" s="94"/>
      <c r="R12" s="94"/>
      <c r="S12" s="94"/>
      <c r="T12" s="115"/>
    </row>
    <row r="13" spans="1:25" ht="18" customHeight="1" x14ac:dyDescent="0.25">
      <c r="A13" s="160" t="s">
        <v>27</v>
      </c>
      <c r="B13" s="161"/>
      <c r="C13" s="78" t="e">
        <f>AVERAGE(C7:C12)</f>
        <v>#DIV/0!</v>
      </c>
      <c r="D13" s="42"/>
      <c r="E13" s="42"/>
      <c r="F13" s="42"/>
      <c r="G13" s="40"/>
      <c r="H13" s="40"/>
      <c r="I13" s="40"/>
      <c r="J13" s="41"/>
      <c r="O13" s="48"/>
      <c r="P13" s="48"/>
      <c r="Q13" s="48" t="s">
        <v>17</v>
      </c>
      <c r="R13" s="48"/>
      <c r="S13" s="48"/>
    </row>
    <row r="14" spans="1:25" ht="48.75" customHeight="1" x14ac:dyDescent="0.25">
      <c r="A14" s="151" t="str">
        <f>УПРАВЛЕНИЕ!A12</f>
        <v>Патриотическое воспитание</v>
      </c>
      <c r="B14" s="47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77"/>
      <c r="D14" s="42"/>
      <c r="E14" s="42"/>
      <c r="F14" s="42"/>
      <c r="G14" s="42"/>
      <c r="H14" s="42"/>
      <c r="I14" s="69" t="s">
        <v>43</v>
      </c>
      <c r="J14" s="43"/>
      <c r="L14" s="50" t="e">
        <f>B64</f>
        <v>#DIV/0!</v>
      </c>
      <c r="O14" s="48"/>
      <c r="P14" s="48"/>
      <c r="Q14" s="48"/>
      <c r="R14" s="48"/>
      <c r="S14" s="48"/>
    </row>
    <row r="15" spans="1:25" ht="48" customHeight="1" x14ac:dyDescent="0.25">
      <c r="A15" s="152"/>
      <c r="B15" s="47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77"/>
      <c r="D15" s="73"/>
      <c r="E15" s="73"/>
      <c r="F15" s="73"/>
      <c r="O15" s="82"/>
      <c r="P15" s="82"/>
      <c r="Q15" s="82"/>
      <c r="R15" s="82"/>
      <c r="S15" s="82"/>
    </row>
    <row r="16" spans="1:25" ht="60" customHeight="1" x14ac:dyDescent="0.25">
      <c r="A16" s="152"/>
      <c r="B16" s="47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77"/>
      <c r="D16" s="73"/>
      <c r="E16" s="73"/>
      <c r="F16" s="73"/>
      <c r="G16" s="143" t="s">
        <v>46</v>
      </c>
      <c r="H16" s="143"/>
      <c r="I16" s="143"/>
      <c r="J16" s="143"/>
      <c r="K16" s="143"/>
      <c r="L16" s="143"/>
      <c r="O16" s="82"/>
      <c r="P16" s="82"/>
      <c r="Q16" s="82"/>
      <c r="R16" s="82"/>
      <c r="S16" s="82"/>
    </row>
    <row r="17" spans="1:19" ht="45" customHeight="1" x14ac:dyDescent="0.3">
      <c r="A17" s="162"/>
      <c r="B17" s="47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77"/>
      <c r="D17" s="73"/>
      <c r="E17" s="73"/>
      <c r="F17" s="73"/>
      <c r="G17" s="143"/>
      <c r="H17" s="143"/>
      <c r="I17" s="143"/>
      <c r="J17" s="143"/>
      <c r="K17" s="143"/>
      <c r="L17" s="143"/>
      <c r="O17" s="82"/>
      <c r="P17" s="99"/>
      <c r="Q17" s="99"/>
      <c r="R17" s="99"/>
      <c r="S17" s="83"/>
    </row>
    <row r="18" spans="1:19" ht="18" customHeight="1" x14ac:dyDescent="0.25">
      <c r="A18" s="160" t="s">
        <v>29</v>
      </c>
      <c r="B18" s="161"/>
      <c r="C18" s="78" t="e">
        <f>AVERAGE(C14:C17)</f>
        <v>#DIV/0!</v>
      </c>
      <c r="D18" s="73"/>
      <c r="E18" s="73"/>
      <c r="F18" s="73"/>
      <c r="G18" s="122"/>
      <c r="H18" s="122"/>
      <c r="I18" s="122"/>
      <c r="J18" s="122"/>
      <c r="K18" s="122"/>
      <c r="L18" s="122"/>
    </row>
    <row r="19" spans="1:19" ht="45" x14ac:dyDescent="0.25">
      <c r="A19" s="151" t="str">
        <f>УПРАВЛЕНИЕ!A16</f>
        <v>Духовно-нравственное воспитание</v>
      </c>
      <c r="B19" s="47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77"/>
      <c r="D19" s="73"/>
      <c r="E19" s="73"/>
      <c r="F19" s="73"/>
      <c r="G19" s="122"/>
      <c r="H19" s="122"/>
      <c r="I19" s="122"/>
      <c r="J19" s="122"/>
      <c r="K19" s="122"/>
      <c r="L19" s="122"/>
    </row>
    <row r="20" spans="1:19" ht="75" x14ac:dyDescent="0.25">
      <c r="A20" s="152"/>
      <c r="B20" s="47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77"/>
      <c r="D20" s="73"/>
      <c r="E20" s="73"/>
      <c r="F20" s="73"/>
      <c r="G20" s="113"/>
      <c r="H20" s="113"/>
      <c r="I20" s="113"/>
      <c r="J20" s="113"/>
      <c r="K20" s="113"/>
      <c r="L20" s="113"/>
    </row>
    <row r="21" spans="1:19" ht="75" x14ac:dyDescent="0.25">
      <c r="A21" s="152"/>
      <c r="B21" s="47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77"/>
      <c r="D21" s="73"/>
      <c r="E21" s="73"/>
      <c r="F21" s="73"/>
    </row>
    <row r="22" spans="1:19" ht="60" x14ac:dyDescent="0.25">
      <c r="A22" s="152"/>
      <c r="B22" s="47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77"/>
      <c r="D22" s="73"/>
      <c r="E22" s="73"/>
      <c r="F22" s="73"/>
    </row>
    <row r="23" spans="1:19" ht="60" x14ac:dyDescent="0.25">
      <c r="A23" s="152"/>
      <c r="B23" s="47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77"/>
      <c r="D23" s="73"/>
      <c r="E23" s="73"/>
      <c r="F23" s="73"/>
    </row>
    <row r="24" spans="1:19" ht="60.75" customHeight="1" x14ac:dyDescent="0.25">
      <c r="A24" s="162"/>
      <c r="B24" s="47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77"/>
      <c r="D24" s="73"/>
      <c r="E24" s="73"/>
      <c r="F24" s="73"/>
    </row>
    <row r="25" spans="1:19" ht="18" customHeight="1" x14ac:dyDescent="0.25">
      <c r="A25" s="158" t="s">
        <v>30</v>
      </c>
      <c r="B25" s="159"/>
      <c r="C25" s="78" t="e">
        <f>AVERAGE(C19:C24)</f>
        <v>#DIV/0!</v>
      </c>
      <c r="D25" s="73"/>
      <c r="E25" s="73"/>
      <c r="F25" s="73"/>
    </row>
    <row r="26" spans="1:19" ht="33.75" customHeight="1" x14ac:dyDescent="0.25">
      <c r="A26" s="157" t="str">
        <f>УПРАВЛЕНИЕ!A22</f>
        <v>Эстетическое воспитание</v>
      </c>
      <c r="B26" s="76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77"/>
      <c r="D26" s="73"/>
      <c r="E26" s="73"/>
      <c r="F26" s="73"/>
      <c r="G26" s="68"/>
      <c r="H26" s="68"/>
      <c r="I26" s="68"/>
      <c r="J26" s="68"/>
      <c r="K26" s="68"/>
      <c r="L26" s="68"/>
    </row>
    <row r="27" spans="1:19" ht="51" customHeight="1" x14ac:dyDescent="0.25">
      <c r="A27" s="157"/>
      <c r="B27" s="47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77"/>
      <c r="D27" s="73"/>
      <c r="E27" s="73"/>
      <c r="F27" s="73"/>
      <c r="G27" s="68"/>
      <c r="H27" s="68"/>
      <c r="I27" s="68"/>
      <c r="J27" s="68"/>
      <c r="K27" s="68"/>
      <c r="L27" s="68"/>
      <c r="M27" s="58"/>
    </row>
    <row r="28" spans="1:19" ht="45" x14ac:dyDescent="0.25">
      <c r="A28" s="157"/>
      <c r="B28" s="47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77"/>
      <c r="D28" s="73"/>
      <c r="E28" s="73"/>
      <c r="F28" s="73"/>
      <c r="G28" s="68"/>
      <c r="H28" s="68"/>
      <c r="I28" s="68"/>
      <c r="J28" s="68"/>
      <c r="K28" s="68"/>
      <c r="L28" s="68"/>
      <c r="M28" s="58"/>
    </row>
    <row r="29" spans="1:19" ht="61.5" customHeight="1" x14ac:dyDescent="0.25">
      <c r="A29" s="157"/>
      <c r="B29" s="47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77"/>
      <c r="D29" s="73"/>
      <c r="E29" s="73"/>
      <c r="F29" s="73"/>
      <c r="K29" s="58"/>
      <c r="L29" s="58"/>
      <c r="M29" s="58"/>
    </row>
    <row r="30" spans="1:19" ht="18" customHeight="1" x14ac:dyDescent="0.25">
      <c r="A30" s="158" t="s">
        <v>31</v>
      </c>
      <c r="B30" s="159"/>
      <c r="C30" s="78" t="e">
        <f>AVERAGE(C26:C29)</f>
        <v>#DIV/0!</v>
      </c>
      <c r="D30" s="73"/>
      <c r="E30" s="73"/>
      <c r="F30" s="73"/>
      <c r="K30" s="58"/>
      <c r="L30" s="58"/>
      <c r="M30" s="58"/>
    </row>
    <row r="31" spans="1:19" ht="50.25" customHeight="1" x14ac:dyDescent="0.25">
      <c r="A31" s="157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47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77"/>
      <c r="D31" s="73"/>
      <c r="E31" s="73"/>
      <c r="F31" s="73"/>
      <c r="G31" s="59"/>
      <c r="H31" s="59"/>
      <c r="I31" s="59"/>
      <c r="J31" s="59"/>
      <c r="K31" s="58"/>
      <c r="L31" s="58"/>
      <c r="M31" s="58"/>
    </row>
    <row r="32" spans="1:19" ht="64.5" customHeight="1" x14ac:dyDescent="0.25">
      <c r="A32" s="157"/>
      <c r="B32" s="47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77"/>
      <c r="D32" s="73"/>
      <c r="E32" s="73"/>
      <c r="F32" s="73"/>
      <c r="G32" s="59"/>
      <c r="H32" s="59"/>
      <c r="I32" s="59"/>
      <c r="J32" s="59"/>
      <c r="K32" s="58"/>
      <c r="L32" s="58"/>
      <c r="M32" s="58"/>
    </row>
    <row r="33" spans="1:6" ht="63" customHeight="1" x14ac:dyDescent="0.25">
      <c r="A33" s="157"/>
      <c r="B33" s="47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77"/>
      <c r="D33" s="73"/>
      <c r="E33" s="73"/>
      <c r="F33" s="73"/>
    </row>
    <row r="34" spans="1:6" ht="33" customHeight="1" x14ac:dyDescent="0.25">
      <c r="A34" s="157"/>
      <c r="B34" s="47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77"/>
      <c r="D34" s="73"/>
      <c r="E34" s="73"/>
      <c r="F34" s="73"/>
    </row>
    <row r="35" spans="1:6" ht="60" x14ac:dyDescent="0.25">
      <c r="A35" s="157"/>
      <c r="B35" s="47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77"/>
      <c r="D35" s="73"/>
      <c r="E35" s="73"/>
      <c r="F35" s="73"/>
    </row>
    <row r="36" spans="1:6" ht="45" x14ac:dyDescent="0.25">
      <c r="A36" s="157"/>
      <c r="B36" s="47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77"/>
      <c r="D36" s="73"/>
      <c r="E36" s="73"/>
      <c r="F36" s="73"/>
    </row>
    <row r="37" spans="1:6" ht="18" customHeight="1" x14ac:dyDescent="0.25">
      <c r="A37" s="158" t="s">
        <v>32</v>
      </c>
      <c r="B37" s="159"/>
      <c r="C37" s="78" t="e">
        <f>AVERAGE(C31:C36)</f>
        <v>#DIV/0!</v>
      </c>
      <c r="D37" s="73"/>
      <c r="E37" s="73"/>
      <c r="F37" s="73"/>
    </row>
    <row r="38" spans="1:6" ht="45" x14ac:dyDescent="0.25">
      <c r="A38" s="157" t="str">
        <f>УПРАВЛЕНИЕ!A32</f>
        <v>Трудовое воспитание</v>
      </c>
      <c r="B38" s="47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77"/>
      <c r="D38" s="73"/>
      <c r="E38" s="73"/>
      <c r="F38" s="73"/>
    </row>
    <row r="39" spans="1:6" ht="60" x14ac:dyDescent="0.25">
      <c r="A39" s="157"/>
      <c r="B39" s="47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77"/>
      <c r="D39" s="73"/>
      <c r="E39" s="73"/>
      <c r="F39" s="73"/>
    </row>
    <row r="40" spans="1:6" ht="64.5" customHeight="1" x14ac:dyDescent="0.25">
      <c r="A40" s="157"/>
      <c r="B40" s="47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77"/>
      <c r="D40" s="73"/>
      <c r="E40" s="73"/>
      <c r="F40" s="73"/>
    </row>
    <row r="41" spans="1:6" ht="45" x14ac:dyDescent="0.25">
      <c r="A41" s="157"/>
      <c r="B41" s="47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77"/>
      <c r="D41" s="73"/>
      <c r="E41" s="73"/>
      <c r="F41" s="73"/>
    </row>
    <row r="42" spans="1:6" ht="60" x14ac:dyDescent="0.25">
      <c r="A42" s="157"/>
      <c r="B42" s="47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77"/>
      <c r="D42" s="73"/>
      <c r="E42" s="73"/>
      <c r="F42" s="73"/>
    </row>
    <row r="43" spans="1:6" ht="45" x14ac:dyDescent="0.25">
      <c r="A43" s="157"/>
      <c r="B43" s="47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77"/>
      <c r="D43" s="73"/>
      <c r="E43" s="73"/>
      <c r="F43" s="73"/>
    </row>
    <row r="44" spans="1:6" ht="17.25" customHeight="1" x14ac:dyDescent="0.25">
      <c r="A44" s="158" t="s">
        <v>34</v>
      </c>
      <c r="B44" s="159"/>
      <c r="C44" s="78" t="e">
        <f>AVERAGE(C38:C43)</f>
        <v>#DIV/0!</v>
      </c>
      <c r="D44" s="73"/>
      <c r="E44" s="73"/>
      <c r="F44" s="73"/>
    </row>
    <row r="45" spans="1:6" ht="60" x14ac:dyDescent="0.25">
      <c r="A45" s="157" t="str">
        <f>УПРАВЛЕНИЕ!A38</f>
        <v>Экологическое воспитание</v>
      </c>
      <c r="B45" s="47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77"/>
      <c r="D45" s="73"/>
      <c r="E45" s="73"/>
      <c r="F45" s="73"/>
    </row>
    <row r="46" spans="1:6" ht="23.25" customHeight="1" x14ac:dyDescent="0.25">
      <c r="A46" s="157"/>
      <c r="B46" s="47" t="str">
        <f>УПРАВЛЕНИЕ!B39</f>
        <v>Выражает деятельное неприятие действий, приносящих вред природе.</v>
      </c>
      <c r="C46" s="77"/>
      <c r="D46" s="73"/>
      <c r="E46" s="73"/>
      <c r="F46" s="73"/>
    </row>
    <row r="47" spans="1:6" ht="30" x14ac:dyDescent="0.25">
      <c r="A47" s="157"/>
      <c r="B47" s="47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77"/>
      <c r="D47" s="73"/>
      <c r="E47" s="73"/>
      <c r="F47" s="73"/>
    </row>
    <row r="48" spans="1:6" ht="45" x14ac:dyDescent="0.25">
      <c r="A48" s="157"/>
      <c r="B48" s="47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77"/>
      <c r="D48" s="73"/>
      <c r="E48" s="73"/>
      <c r="F48" s="73"/>
    </row>
    <row r="49" spans="1:6" ht="18" customHeight="1" x14ac:dyDescent="0.25">
      <c r="A49" s="158" t="s">
        <v>44</v>
      </c>
      <c r="B49" s="159"/>
      <c r="C49" s="78" t="e">
        <f>AVERAGE(C45:C48)</f>
        <v>#DIV/0!</v>
      </c>
      <c r="D49" s="73"/>
      <c r="E49" s="73"/>
      <c r="F49" s="73"/>
    </row>
    <row r="50" spans="1:6" ht="32.25" customHeight="1" x14ac:dyDescent="0.25">
      <c r="A50" s="157" t="str">
        <f>УПРАВЛЕНИЕ!A42</f>
        <v>Ценность научного познания</v>
      </c>
      <c r="B50" s="47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77"/>
      <c r="D50" s="73"/>
      <c r="E50" s="73"/>
      <c r="F50" s="73"/>
    </row>
    <row r="51" spans="1:6" ht="60" x14ac:dyDescent="0.25">
      <c r="A51" s="157"/>
      <c r="B51" s="47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77"/>
      <c r="D51" s="73"/>
      <c r="E51" s="73"/>
      <c r="F51" s="73"/>
    </row>
    <row r="52" spans="1:6" ht="30" x14ac:dyDescent="0.25">
      <c r="A52" s="157"/>
      <c r="B52" s="47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77"/>
      <c r="D52" s="73"/>
      <c r="E52" s="73"/>
      <c r="F52" s="73"/>
    </row>
    <row r="53" spans="1:6" ht="47.25" customHeight="1" x14ac:dyDescent="0.25">
      <c r="A53" s="157"/>
      <c r="B53" s="47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77"/>
      <c r="D53" s="73"/>
      <c r="E53" s="73"/>
      <c r="F53" s="73"/>
    </row>
    <row r="54" spans="1:6" x14ac:dyDescent="0.25">
      <c r="A54" s="158" t="s">
        <v>35</v>
      </c>
      <c r="B54" s="159"/>
      <c r="C54" s="78" t="e">
        <f>AVERAGE(C50:C53)</f>
        <v>#DIV/0!</v>
      </c>
      <c r="D54" s="73"/>
      <c r="E54" s="73"/>
      <c r="F54" s="73"/>
    </row>
    <row r="55" spans="1:6" s="37" customFormat="1" x14ac:dyDescent="0.25">
      <c r="A55" s="119"/>
      <c r="B55" s="120"/>
      <c r="C55" s="121"/>
      <c r="D55" s="38"/>
      <c r="E55" s="38"/>
      <c r="F55" s="38"/>
    </row>
    <row r="56" spans="1:6" hidden="1" x14ac:dyDescent="0.25">
      <c r="A56" s="46" t="s">
        <v>38</v>
      </c>
      <c r="B56" s="45" t="e">
        <f>C13</f>
        <v>#DIV/0!</v>
      </c>
    </row>
    <row r="57" spans="1:6" hidden="1" x14ac:dyDescent="0.25">
      <c r="A57" s="46" t="s">
        <v>39</v>
      </c>
      <c r="B57" s="45" t="e">
        <f>C18</f>
        <v>#DIV/0!</v>
      </c>
    </row>
    <row r="58" spans="1:6" ht="30" hidden="1" x14ac:dyDescent="0.25">
      <c r="A58" s="46" t="s">
        <v>36</v>
      </c>
      <c r="B58" s="45" t="e">
        <f>C25</f>
        <v>#DIV/0!</v>
      </c>
    </row>
    <row r="59" spans="1:6" hidden="1" x14ac:dyDescent="0.25">
      <c r="A59" s="67" t="s">
        <v>37</v>
      </c>
      <c r="B59" s="45" t="e">
        <f>C30</f>
        <v>#DIV/0!</v>
      </c>
    </row>
    <row r="60" spans="1:6" hidden="1" x14ac:dyDescent="0.25">
      <c r="A60" s="46" t="s">
        <v>40</v>
      </c>
      <c r="B60" s="45" t="e">
        <f>C37</f>
        <v>#DIV/0!</v>
      </c>
    </row>
    <row r="61" spans="1:6" hidden="1" x14ac:dyDescent="0.25">
      <c r="A61" s="46" t="s">
        <v>41</v>
      </c>
      <c r="B61" s="45" t="e">
        <f>C44</f>
        <v>#DIV/0!</v>
      </c>
    </row>
    <row r="62" spans="1:6" hidden="1" x14ac:dyDescent="0.25">
      <c r="A62" s="24" t="s">
        <v>42</v>
      </c>
      <c r="B62" s="45" t="e">
        <f>C49</f>
        <v>#DIV/0!</v>
      </c>
    </row>
    <row r="63" spans="1:6" ht="30" hidden="1" x14ac:dyDescent="0.25">
      <c r="A63" s="46" t="s">
        <v>26</v>
      </c>
      <c r="B63" s="45" t="e">
        <f>C54</f>
        <v>#DIV/0!</v>
      </c>
    </row>
    <row r="64" spans="1:6" hidden="1" x14ac:dyDescent="0.25">
      <c r="A64" s="80" t="s">
        <v>16</v>
      </c>
      <c r="B64" s="81" t="e">
        <f>AVERAGE(B56:B63)</f>
        <v>#DIV/0!</v>
      </c>
    </row>
    <row r="68" spans="1:2" x14ac:dyDescent="0.25">
      <c r="B68" s="25" t="s">
        <v>17</v>
      </c>
    </row>
    <row r="69" spans="1:2" ht="75" hidden="1" x14ac:dyDescent="0.25">
      <c r="A69" s="46" t="s">
        <v>0</v>
      </c>
    </row>
    <row r="70" spans="1:2" ht="75" hidden="1" x14ac:dyDescent="0.25">
      <c r="A70" s="46" t="s">
        <v>1</v>
      </c>
    </row>
    <row r="71" spans="1:2" ht="75" hidden="1" x14ac:dyDescent="0.25">
      <c r="A71" s="46" t="s">
        <v>2</v>
      </c>
    </row>
    <row r="72" spans="1:2" hidden="1" x14ac:dyDescent="0.25"/>
    <row r="73" spans="1:2" hidden="1" x14ac:dyDescent="0.25">
      <c r="A73" s="24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  <mergeCell ref="O7:S7"/>
    <mergeCell ref="O8:R9"/>
    <mergeCell ref="S8:S11"/>
    <mergeCell ref="T8:T9"/>
    <mergeCell ref="A13:B13"/>
    <mergeCell ref="A50:A53"/>
    <mergeCell ref="A54:B54"/>
    <mergeCell ref="A31:A36"/>
    <mergeCell ref="A37:B37"/>
    <mergeCell ref="A44:B44"/>
    <mergeCell ref="A45:A48"/>
    <mergeCell ref="A49:B49"/>
    <mergeCell ref="A38:A43"/>
  </mergeCells>
  <conditionalFormatting sqref="A3">
    <cfRule type="cellIs" dxfId="8" priority="2" operator="equal">
      <formula>0</formula>
    </cfRule>
  </conditionalFormatting>
  <conditionalFormatting sqref="F6 J5 L6">
    <cfRule type="cellIs" dxfId="7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4" customWidth="1"/>
    <col min="2" max="2" width="71.140625" style="25" customWidth="1"/>
    <col min="3" max="3" width="8.7109375" style="25" customWidth="1"/>
    <col min="4" max="6" width="7.140625" style="6" customWidth="1"/>
    <col min="7" max="8" width="9.140625" style="6"/>
    <col min="9" max="10" width="7.42578125" style="6" customWidth="1"/>
    <col min="11" max="11" width="9.140625" style="6"/>
    <col min="12" max="12" width="10.5703125" style="6" customWidth="1"/>
    <col min="13" max="13" width="12" style="6" customWidth="1"/>
    <col min="14" max="16" width="9.140625" style="6"/>
    <col min="17" max="17" width="7.42578125" style="6" customWidth="1"/>
    <col min="18" max="18" width="9.140625" style="6"/>
    <col min="19" max="19" width="5.7109375" style="6" customWidth="1"/>
    <col min="20" max="20" width="4.140625" style="6" customWidth="1"/>
    <col min="21" max="16384" width="9.140625" style="6"/>
  </cols>
  <sheetData>
    <row r="1" spans="1:25" x14ac:dyDescent="0.25">
      <c r="A1" s="150" t="str">
        <f>СТАРТ!A1</f>
        <v>Мониторинг личностных результатов обучающихся (CОО)</v>
      </c>
      <c r="B1" s="150"/>
      <c r="C1" s="150"/>
    </row>
    <row r="3" spans="1:25" ht="21" customHeight="1" x14ac:dyDescent="0.25">
      <c r="A3" s="8">
        <f>СТАРТ!B5</f>
        <v>0</v>
      </c>
      <c r="B3" s="75">
        <f>СТАРТ!B18</f>
        <v>0</v>
      </c>
      <c r="C3" s="60">
        <f>СТАРТ!D5</f>
        <v>0</v>
      </c>
      <c r="D3" s="74"/>
      <c r="E3" s="154" t="s">
        <v>76</v>
      </c>
      <c r="F3" s="154"/>
      <c r="G3" s="154"/>
      <c r="H3" s="154"/>
      <c r="I3" s="154"/>
      <c r="J3" s="154"/>
      <c r="K3" s="154"/>
      <c r="L3" s="154"/>
      <c r="M3" s="154"/>
    </row>
    <row r="4" spans="1:25" ht="15.75" x14ac:dyDescent="0.25">
      <c r="A4" s="117" t="s">
        <v>4</v>
      </c>
      <c r="B4" s="114">
        <v>10</v>
      </c>
      <c r="C4" s="117" t="s">
        <v>5</v>
      </c>
      <c r="D4" s="54"/>
      <c r="E4" s="54"/>
      <c r="F4" s="155">
        <f>B3</f>
        <v>0</v>
      </c>
      <c r="G4" s="155"/>
      <c r="H4" s="155"/>
      <c r="I4" s="155"/>
      <c r="J4" s="155"/>
      <c r="K4" s="155"/>
      <c r="L4" s="155"/>
      <c r="M4" s="155"/>
    </row>
    <row r="5" spans="1:25" ht="21" customHeight="1" x14ac:dyDescent="0.25">
      <c r="D5" s="54"/>
      <c r="E5" s="54"/>
      <c r="F5" s="54"/>
      <c r="G5" s="56"/>
      <c r="H5" s="153" t="s">
        <v>19</v>
      </c>
      <c r="I5" s="153"/>
      <c r="J5" s="57">
        <f>СТАРТ!D5</f>
        <v>0</v>
      </c>
      <c r="K5" s="54" t="s">
        <v>14</v>
      </c>
      <c r="L5" s="54"/>
      <c r="M5" s="55"/>
    </row>
    <row r="6" spans="1:25" ht="48.75" customHeight="1" x14ac:dyDescent="0.25">
      <c r="A6" s="79" t="s">
        <v>21</v>
      </c>
      <c r="B6" s="79" t="s">
        <v>12</v>
      </c>
      <c r="C6" s="79" t="s">
        <v>3</v>
      </c>
      <c r="D6" s="73"/>
      <c r="E6" s="73"/>
      <c r="F6" s="145">
        <f>СТАРТ!B3</f>
        <v>0</v>
      </c>
      <c r="G6" s="145"/>
      <c r="I6" s="51"/>
      <c r="J6" s="52"/>
      <c r="L6" s="148">
        <f>A3</f>
        <v>0</v>
      </c>
      <c r="M6" s="148"/>
    </row>
    <row r="7" spans="1:25" ht="45.75" customHeight="1" x14ac:dyDescent="0.25">
      <c r="A7" s="151" t="str">
        <f>УПРАВЛЕНИЕ!A6</f>
        <v>Гражданское воспитание</v>
      </c>
      <c r="B7" s="47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77"/>
      <c r="D7" s="71"/>
      <c r="E7" s="71"/>
      <c r="F7" s="146" t="s">
        <v>15</v>
      </c>
      <c r="G7" s="146"/>
      <c r="H7" s="31"/>
      <c r="I7" s="48"/>
      <c r="J7" s="49"/>
      <c r="L7" s="146" t="s">
        <v>4</v>
      </c>
      <c r="M7" s="146"/>
      <c r="O7" s="147" t="s">
        <v>13</v>
      </c>
      <c r="P7" s="147"/>
      <c r="Q7" s="147"/>
      <c r="R7" s="147"/>
      <c r="S7" s="147"/>
      <c r="T7" s="93"/>
    </row>
    <row r="8" spans="1:25" ht="60" customHeight="1" x14ac:dyDescent="0.25">
      <c r="A8" s="152"/>
      <c r="B8" s="47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77"/>
      <c r="D8" s="72"/>
      <c r="E8" s="72"/>
      <c r="F8" s="72"/>
      <c r="O8" s="149" t="s">
        <v>50</v>
      </c>
      <c r="P8" s="149"/>
      <c r="Q8" s="149"/>
      <c r="R8" s="149"/>
      <c r="S8" s="144" t="s">
        <v>51</v>
      </c>
      <c r="T8" s="156"/>
    </row>
    <row r="9" spans="1:25" ht="60" customHeight="1" x14ac:dyDescent="0.25">
      <c r="A9" s="152"/>
      <c r="B9" s="47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77"/>
      <c r="D9" s="72"/>
      <c r="E9" s="72"/>
      <c r="F9" s="72"/>
      <c r="O9" s="149"/>
      <c r="P9" s="149"/>
      <c r="Q9" s="149"/>
      <c r="R9" s="149"/>
      <c r="S9" s="144"/>
      <c r="T9" s="156"/>
      <c r="Y9" s="53"/>
    </row>
    <row r="10" spans="1:25" ht="48" customHeight="1" x14ac:dyDescent="0.25">
      <c r="A10" s="152"/>
      <c r="B10" s="47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77"/>
      <c r="D10" s="72"/>
      <c r="E10" s="72"/>
      <c r="F10" s="72"/>
      <c r="H10" s="48"/>
      <c r="I10" s="48"/>
      <c r="J10" s="49"/>
      <c r="O10" s="112"/>
      <c r="P10" s="112"/>
      <c r="Q10" s="112"/>
      <c r="R10" s="112"/>
      <c r="S10" s="144"/>
      <c r="T10" s="116"/>
    </row>
    <row r="11" spans="1:25" ht="60" customHeight="1" x14ac:dyDescent="0.25">
      <c r="A11" s="152"/>
      <c r="B11" s="47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77"/>
      <c r="D11" s="42"/>
      <c r="E11" s="42"/>
      <c r="F11" s="42"/>
      <c r="H11" s="40"/>
      <c r="I11" s="40"/>
      <c r="J11" s="41"/>
      <c r="O11" s="112"/>
      <c r="P11" s="112"/>
      <c r="Q11" s="112"/>
      <c r="R11" s="112"/>
      <c r="S11" s="144"/>
      <c r="T11" s="116"/>
    </row>
    <row r="12" spans="1:25" ht="45.75" customHeight="1" x14ac:dyDescent="0.25">
      <c r="A12" s="152"/>
      <c r="B12" s="47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77"/>
      <c r="D12" s="42"/>
      <c r="E12" s="42"/>
      <c r="F12" s="42"/>
      <c r="G12" s="40"/>
      <c r="H12" s="40"/>
      <c r="I12" s="40"/>
      <c r="J12" s="41"/>
      <c r="O12" s="94"/>
      <c r="P12" s="94"/>
      <c r="Q12" s="94"/>
      <c r="R12" s="94"/>
      <c r="S12" s="94"/>
      <c r="T12" s="115"/>
    </row>
    <row r="13" spans="1:25" ht="18" customHeight="1" x14ac:dyDescent="0.25">
      <c r="A13" s="160" t="s">
        <v>27</v>
      </c>
      <c r="B13" s="161"/>
      <c r="C13" s="78" t="e">
        <f>AVERAGE(C7:C12)</f>
        <v>#DIV/0!</v>
      </c>
      <c r="D13" s="42"/>
      <c r="E13" s="42"/>
      <c r="F13" s="42"/>
      <c r="G13" s="40"/>
      <c r="H13" s="40"/>
      <c r="I13" s="40"/>
      <c r="J13" s="41"/>
      <c r="O13" s="48"/>
      <c r="P13" s="48"/>
      <c r="Q13" s="48" t="s">
        <v>17</v>
      </c>
      <c r="R13" s="48"/>
      <c r="S13" s="48"/>
    </row>
    <row r="14" spans="1:25" ht="48.75" customHeight="1" x14ac:dyDescent="0.25">
      <c r="A14" s="151" t="str">
        <f>УПРАВЛЕНИЕ!A12</f>
        <v>Патриотическое воспитание</v>
      </c>
      <c r="B14" s="47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77"/>
      <c r="D14" s="42"/>
      <c r="E14" s="42"/>
      <c r="F14" s="42"/>
      <c r="G14" s="42"/>
      <c r="H14" s="42"/>
      <c r="I14" s="69" t="s">
        <v>43</v>
      </c>
      <c r="J14" s="43"/>
      <c r="L14" s="50" t="e">
        <f>B64</f>
        <v>#DIV/0!</v>
      </c>
      <c r="O14" s="48"/>
      <c r="P14" s="48"/>
      <c r="Q14" s="48"/>
      <c r="R14" s="48"/>
      <c r="S14" s="48"/>
    </row>
    <row r="15" spans="1:25" ht="48" customHeight="1" x14ac:dyDescent="0.25">
      <c r="A15" s="152"/>
      <c r="B15" s="47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77"/>
      <c r="D15" s="73"/>
      <c r="E15" s="73"/>
      <c r="F15" s="73"/>
      <c r="O15" s="82"/>
      <c r="P15" s="82"/>
      <c r="Q15" s="82"/>
      <c r="R15" s="82"/>
      <c r="S15" s="82"/>
    </row>
    <row r="16" spans="1:25" ht="60" customHeight="1" x14ac:dyDescent="0.25">
      <c r="A16" s="152"/>
      <c r="B16" s="47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77"/>
      <c r="D16" s="73"/>
      <c r="E16" s="73"/>
      <c r="F16" s="73"/>
      <c r="G16" s="143" t="s">
        <v>46</v>
      </c>
      <c r="H16" s="143"/>
      <c r="I16" s="143"/>
      <c r="J16" s="143"/>
      <c r="K16" s="143"/>
      <c r="L16" s="143"/>
      <c r="O16" s="82"/>
      <c r="P16" s="82"/>
      <c r="Q16" s="82"/>
      <c r="R16" s="82"/>
      <c r="S16" s="82"/>
    </row>
    <row r="17" spans="1:19" ht="45" customHeight="1" x14ac:dyDescent="0.3">
      <c r="A17" s="162"/>
      <c r="B17" s="47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77"/>
      <c r="D17" s="73"/>
      <c r="E17" s="73"/>
      <c r="F17" s="73"/>
      <c r="G17" s="143"/>
      <c r="H17" s="143"/>
      <c r="I17" s="143"/>
      <c r="J17" s="143"/>
      <c r="K17" s="143"/>
      <c r="L17" s="143"/>
      <c r="O17" s="82"/>
      <c r="P17" s="99"/>
      <c r="Q17" s="99"/>
      <c r="R17" s="99"/>
      <c r="S17" s="83"/>
    </row>
    <row r="18" spans="1:19" ht="18" customHeight="1" x14ac:dyDescent="0.25">
      <c r="A18" s="160" t="s">
        <v>29</v>
      </c>
      <c r="B18" s="161"/>
      <c r="C18" s="78" t="e">
        <f>AVERAGE(C14:C17)</f>
        <v>#DIV/0!</v>
      </c>
      <c r="D18" s="73"/>
      <c r="E18" s="73"/>
      <c r="F18" s="73"/>
      <c r="G18" s="122"/>
      <c r="H18" s="122"/>
      <c r="I18" s="122"/>
      <c r="J18" s="122"/>
      <c r="K18" s="122"/>
      <c r="L18" s="122"/>
    </row>
    <row r="19" spans="1:19" ht="45" x14ac:dyDescent="0.25">
      <c r="A19" s="151" t="str">
        <f>УПРАВЛЕНИЕ!A16</f>
        <v>Духовно-нравственное воспитание</v>
      </c>
      <c r="B19" s="47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77"/>
      <c r="D19" s="73"/>
      <c r="E19" s="73"/>
      <c r="F19" s="73"/>
      <c r="G19" s="122"/>
      <c r="H19" s="122"/>
      <c r="I19" s="122"/>
      <c r="J19" s="122"/>
      <c r="K19" s="122"/>
      <c r="L19" s="122"/>
    </row>
    <row r="20" spans="1:19" ht="75" x14ac:dyDescent="0.25">
      <c r="A20" s="152"/>
      <c r="B20" s="47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77"/>
      <c r="D20" s="73"/>
      <c r="E20" s="73"/>
      <c r="F20" s="73"/>
      <c r="G20" s="113"/>
      <c r="H20" s="113"/>
      <c r="I20" s="113"/>
      <c r="J20" s="113"/>
      <c r="K20" s="113"/>
      <c r="L20" s="113"/>
    </row>
    <row r="21" spans="1:19" ht="75" x14ac:dyDescent="0.25">
      <c r="A21" s="152"/>
      <c r="B21" s="47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77"/>
      <c r="D21" s="73"/>
      <c r="E21" s="73"/>
      <c r="F21" s="73"/>
    </row>
    <row r="22" spans="1:19" ht="60" x14ac:dyDescent="0.25">
      <c r="A22" s="152"/>
      <c r="B22" s="47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77"/>
      <c r="D22" s="73"/>
      <c r="E22" s="73"/>
      <c r="F22" s="73"/>
    </row>
    <row r="23" spans="1:19" ht="60" x14ac:dyDescent="0.25">
      <c r="A23" s="152"/>
      <c r="B23" s="47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77"/>
      <c r="D23" s="73"/>
      <c r="E23" s="73"/>
      <c r="F23" s="73"/>
    </row>
    <row r="24" spans="1:19" ht="60.75" customHeight="1" x14ac:dyDescent="0.25">
      <c r="A24" s="162"/>
      <c r="B24" s="47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77"/>
      <c r="D24" s="73"/>
      <c r="E24" s="73"/>
      <c r="F24" s="73"/>
    </row>
    <row r="25" spans="1:19" ht="18" customHeight="1" x14ac:dyDescent="0.25">
      <c r="A25" s="158" t="s">
        <v>30</v>
      </c>
      <c r="B25" s="159"/>
      <c r="C25" s="78" t="e">
        <f>AVERAGE(C19:C24)</f>
        <v>#DIV/0!</v>
      </c>
      <c r="D25" s="73"/>
      <c r="E25" s="73"/>
      <c r="F25" s="73"/>
    </row>
    <row r="26" spans="1:19" ht="33.75" customHeight="1" x14ac:dyDescent="0.25">
      <c r="A26" s="157" t="str">
        <f>УПРАВЛЕНИЕ!A22</f>
        <v>Эстетическое воспитание</v>
      </c>
      <c r="B26" s="76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77"/>
      <c r="D26" s="73"/>
      <c r="E26" s="73"/>
      <c r="F26" s="73"/>
      <c r="G26" s="68"/>
      <c r="H26" s="68"/>
      <c r="I26" s="68"/>
      <c r="J26" s="68"/>
      <c r="K26" s="68"/>
      <c r="L26" s="68"/>
    </row>
    <row r="27" spans="1:19" ht="51" customHeight="1" x14ac:dyDescent="0.25">
      <c r="A27" s="157"/>
      <c r="B27" s="47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77"/>
      <c r="D27" s="73"/>
      <c r="E27" s="73"/>
      <c r="F27" s="73"/>
      <c r="G27" s="68"/>
      <c r="H27" s="68"/>
      <c r="I27" s="68"/>
      <c r="J27" s="68"/>
      <c r="K27" s="68"/>
      <c r="L27" s="68"/>
      <c r="M27" s="58"/>
    </row>
    <row r="28" spans="1:19" ht="45" x14ac:dyDescent="0.25">
      <c r="A28" s="157"/>
      <c r="B28" s="47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77"/>
      <c r="D28" s="73"/>
      <c r="E28" s="73"/>
      <c r="F28" s="73"/>
      <c r="G28" s="68"/>
      <c r="H28" s="68"/>
      <c r="I28" s="68"/>
      <c r="J28" s="68"/>
      <c r="K28" s="68"/>
      <c r="L28" s="68"/>
      <c r="M28" s="58"/>
    </row>
    <row r="29" spans="1:19" ht="61.5" customHeight="1" x14ac:dyDescent="0.25">
      <c r="A29" s="157"/>
      <c r="B29" s="47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77"/>
      <c r="D29" s="73"/>
      <c r="E29" s="73"/>
      <c r="F29" s="73"/>
      <c r="K29" s="58"/>
      <c r="L29" s="58"/>
      <c r="M29" s="58"/>
    </row>
    <row r="30" spans="1:19" ht="18" customHeight="1" x14ac:dyDescent="0.25">
      <c r="A30" s="158" t="s">
        <v>31</v>
      </c>
      <c r="B30" s="159"/>
      <c r="C30" s="78" t="e">
        <f>AVERAGE(C26:C29)</f>
        <v>#DIV/0!</v>
      </c>
      <c r="D30" s="73"/>
      <c r="E30" s="73"/>
      <c r="F30" s="73"/>
      <c r="K30" s="58"/>
      <c r="L30" s="58"/>
      <c r="M30" s="58"/>
    </row>
    <row r="31" spans="1:19" ht="50.25" customHeight="1" x14ac:dyDescent="0.25">
      <c r="A31" s="157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47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77"/>
      <c r="D31" s="73"/>
      <c r="E31" s="73"/>
      <c r="F31" s="73"/>
      <c r="G31" s="59"/>
      <c r="H31" s="59"/>
      <c r="I31" s="59"/>
      <c r="J31" s="59"/>
      <c r="K31" s="58"/>
      <c r="L31" s="58"/>
      <c r="M31" s="58"/>
    </row>
    <row r="32" spans="1:19" ht="64.5" customHeight="1" x14ac:dyDescent="0.25">
      <c r="A32" s="157"/>
      <c r="B32" s="47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77"/>
      <c r="D32" s="73"/>
      <c r="E32" s="73"/>
      <c r="F32" s="73"/>
      <c r="G32" s="59"/>
      <c r="H32" s="59"/>
      <c r="I32" s="59"/>
      <c r="J32" s="59"/>
      <c r="K32" s="58"/>
      <c r="L32" s="58"/>
      <c r="M32" s="58"/>
    </row>
    <row r="33" spans="1:6" ht="63" customHeight="1" x14ac:dyDescent="0.25">
      <c r="A33" s="157"/>
      <c r="B33" s="47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77"/>
      <c r="D33" s="73"/>
      <c r="E33" s="73"/>
      <c r="F33" s="73"/>
    </row>
    <row r="34" spans="1:6" ht="33" customHeight="1" x14ac:dyDescent="0.25">
      <c r="A34" s="157"/>
      <c r="B34" s="47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77"/>
      <c r="D34" s="73"/>
      <c r="E34" s="73"/>
      <c r="F34" s="73"/>
    </row>
    <row r="35" spans="1:6" ht="60" x14ac:dyDescent="0.25">
      <c r="A35" s="157"/>
      <c r="B35" s="47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77"/>
      <c r="D35" s="73"/>
      <c r="E35" s="73"/>
      <c r="F35" s="73"/>
    </row>
    <row r="36" spans="1:6" ht="45" x14ac:dyDescent="0.25">
      <c r="A36" s="157"/>
      <c r="B36" s="47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77"/>
      <c r="D36" s="73"/>
      <c r="E36" s="73"/>
      <c r="F36" s="73"/>
    </row>
    <row r="37" spans="1:6" ht="18" customHeight="1" x14ac:dyDescent="0.25">
      <c r="A37" s="158" t="s">
        <v>32</v>
      </c>
      <c r="B37" s="159"/>
      <c r="C37" s="78" t="e">
        <f>AVERAGE(C31:C36)</f>
        <v>#DIV/0!</v>
      </c>
      <c r="D37" s="73"/>
      <c r="E37" s="73"/>
      <c r="F37" s="73"/>
    </row>
    <row r="38" spans="1:6" ht="45" x14ac:dyDescent="0.25">
      <c r="A38" s="157" t="str">
        <f>УПРАВЛЕНИЕ!A32</f>
        <v>Трудовое воспитание</v>
      </c>
      <c r="B38" s="47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77"/>
      <c r="D38" s="73"/>
      <c r="E38" s="73"/>
      <c r="F38" s="73"/>
    </row>
    <row r="39" spans="1:6" ht="60" x14ac:dyDescent="0.25">
      <c r="A39" s="157"/>
      <c r="B39" s="47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77"/>
      <c r="D39" s="73"/>
      <c r="E39" s="73"/>
      <c r="F39" s="73"/>
    </row>
    <row r="40" spans="1:6" ht="64.5" customHeight="1" x14ac:dyDescent="0.25">
      <c r="A40" s="157"/>
      <c r="B40" s="47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77"/>
      <c r="D40" s="73"/>
      <c r="E40" s="73"/>
      <c r="F40" s="73"/>
    </row>
    <row r="41" spans="1:6" ht="45" x14ac:dyDescent="0.25">
      <c r="A41" s="157"/>
      <c r="B41" s="47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77"/>
      <c r="D41" s="73"/>
      <c r="E41" s="73"/>
      <c r="F41" s="73"/>
    </row>
    <row r="42" spans="1:6" ht="60" x14ac:dyDescent="0.25">
      <c r="A42" s="157"/>
      <c r="B42" s="47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77"/>
      <c r="D42" s="73"/>
      <c r="E42" s="73"/>
      <c r="F42" s="73"/>
    </row>
    <row r="43" spans="1:6" ht="45" x14ac:dyDescent="0.25">
      <c r="A43" s="157"/>
      <c r="B43" s="47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77"/>
      <c r="D43" s="73"/>
      <c r="E43" s="73"/>
      <c r="F43" s="73"/>
    </row>
    <row r="44" spans="1:6" ht="17.25" customHeight="1" x14ac:dyDescent="0.25">
      <c r="A44" s="158" t="s">
        <v>34</v>
      </c>
      <c r="B44" s="159"/>
      <c r="C44" s="78" t="e">
        <f>AVERAGE(C38:C43)</f>
        <v>#DIV/0!</v>
      </c>
      <c r="D44" s="73"/>
      <c r="E44" s="73"/>
      <c r="F44" s="73"/>
    </row>
    <row r="45" spans="1:6" ht="60" x14ac:dyDescent="0.25">
      <c r="A45" s="157" t="str">
        <f>УПРАВЛЕНИЕ!A38</f>
        <v>Экологическое воспитание</v>
      </c>
      <c r="B45" s="47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77"/>
      <c r="D45" s="73"/>
      <c r="E45" s="73"/>
      <c r="F45" s="73"/>
    </row>
    <row r="46" spans="1:6" ht="23.25" customHeight="1" x14ac:dyDescent="0.25">
      <c r="A46" s="157"/>
      <c r="B46" s="47" t="str">
        <f>УПРАВЛЕНИЕ!B39</f>
        <v>Выражает деятельное неприятие действий, приносящих вред природе.</v>
      </c>
      <c r="C46" s="77"/>
      <c r="D46" s="73"/>
      <c r="E46" s="73"/>
      <c r="F46" s="73"/>
    </row>
    <row r="47" spans="1:6" ht="30" x14ac:dyDescent="0.25">
      <c r="A47" s="157"/>
      <c r="B47" s="47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77"/>
      <c r="D47" s="73"/>
      <c r="E47" s="73"/>
      <c r="F47" s="73"/>
    </row>
    <row r="48" spans="1:6" ht="45" x14ac:dyDescent="0.25">
      <c r="A48" s="157"/>
      <c r="B48" s="47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77"/>
      <c r="D48" s="73"/>
      <c r="E48" s="73"/>
      <c r="F48" s="73"/>
    </row>
    <row r="49" spans="1:6" ht="18" customHeight="1" x14ac:dyDescent="0.25">
      <c r="A49" s="158" t="s">
        <v>44</v>
      </c>
      <c r="B49" s="159"/>
      <c r="C49" s="78" t="e">
        <f>AVERAGE(C45:C48)</f>
        <v>#DIV/0!</v>
      </c>
      <c r="D49" s="73"/>
      <c r="E49" s="73"/>
      <c r="F49" s="73"/>
    </row>
    <row r="50" spans="1:6" ht="32.25" customHeight="1" x14ac:dyDescent="0.25">
      <c r="A50" s="157" t="str">
        <f>УПРАВЛЕНИЕ!A42</f>
        <v>Ценность научного познания</v>
      </c>
      <c r="B50" s="47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77"/>
      <c r="D50" s="73"/>
      <c r="E50" s="73"/>
      <c r="F50" s="73"/>
    </row>
    <row r="51" spans="1:6" ht="60" x14ac:dyDescent="0.25">
      <c r="A51" s="157"/>
      <c r="B51" s="47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77"/>
      <c r="D51" s="73"/>
      <c r="E51" s="73"/>
      <c r="F51" s="73"/>
    </row>
    <row r="52" spans="1:6" ht="30" x14ac:dyDescent="0.25">
      <c r="A52" s="157"/>
      <c r="B52" s="47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77"/>
      <c r="D52" s="73"/>
      <c r="E52" s="73"/>
      <c r="F52" s="73"/>
    </row>
    <row r="53" spans="1:6" ht="47.25" customHeight="1" x14ac:dyDescent="0.25">
      <c r="A53" s="157"/>
      <c r="B53" s="47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77"/>
      <c r="D53" s="73"/>
      <c r="E53" s="73"/>
      <c r="F53" s="73"/>
    </row>
    <row r="54" spans="1:6" x14ac:dyDescent="0.25">
      <c r="A54" s="158" t="s">
        <v>35</v>
      </c>
      <c r="B54" s="159"/>
      <c r="C54" s="78" t="e">
        <f>AVERAGE(C50:C53)</f>
        <v>#DIV/0!</v>
      </c>
      <c r="D54" s="73"/>
      <c r="E54" s="73"/>
      <c r="F54" s="73"/>
    </row>
    <row r="55" spans="1:6" s="37" customFormat="1" x14ac:dyDescent="0.25">
      <c r="A55" s="119"/>
      <c r="B55" s="120"/>
      <c r="C55" s="121"/>
      <c r="D55" s="38"/>
      <c r="E55" s="38"/>
      <c r="F55" s="38"/>
    </row>
    <row r="56" spans="1:6" hidden="1" x14ac:dyDescent="0.25">
      <c r="A56" s="46" t="s">
        <v>38</v>
      </c>
      <c r="B56" s="45" t="e">
        <f>C13</f>
        <v>#DIV/0!</v>
      </c>
    </row>
    <row r="57" spans="1:6" hidden="1" x14ac:dyDescent="0.25">
      <c r="A57" s="46" t="s">
        <v>39</v>
      </c>
      <c r="B57" s="45" t="e">
        <f>C18</f>
        <v>#DIV/0!</v>
      </c>
    </row>
    <row r="58" spans="1:6" ht="30" hidden="1" x14ac:dyDescent="0.25">
      <c r="A58" s="46" t="s">
        <v>36</v>
      </c>
      <c r="B58" s="45" t="e">
        <f>C25</f>
        <v>#DIV/0!</v>
      </c>
    </row>
    <row r="59" spans="1:6" hidden="1" x14ac:dyDescent="0.25">
      <c r="A59" s="67" t="s">
        <v>37</v>
      </c>
      <c r="B59" s="45" t="e">
        <f>C30</f>
        <v>#DIV/0!</v>
      </c>
    </row>
    <row r="60" spans="1:6" hidden="1" x14ac:dyDescent="0.25">
      <c r="A60" s="46" t="s">
        <v>40</v>
      </c>
      <c r="B60" s="45" t="e">
        <f>C37</f>
        <v>#DIV/0!</v>
      </c>
    </row>
    <row r="61" spans="1:6" hidden="1" x14ac:dyDescent="0.25">
      <c r="A61" s="46" t="s">
        <v>41</v>
      </c>
      <c r="B61" s="45" t="e">
        <f>C44</f>
        <v>#DIV/0!</v>
      </c>
    </row>
    <row r="62" spans="1:6" hidden="1" x14ac:dyDescent="0.25">
      <c r="A62" s="24" t="s">
        <v>42</v>
      </c>
      <c r="B62" s="45" t="e">
        <f>C49</f>
        <v>#DIV/0!</v>
      </c>
    </row>
    <row r="63" spans="1:6" ht="30" hidden="1" x14ac:dyDescent="0.25">
      <c r="A63" s="46" t="s">
        <v>26</v>
      </c>
      <c r="B63" s="45" t="e">
        <f>C54</f>
        <v>#DIV/0!</v>
      </c>
    </row>
    <row r="64" spans="1:6" hidden="1" x14ac:dyDescent="0.25">
      <c r="A64" s="80" t="s">
        <v>16</v>
      </c>
      <c r="B64" s="81" t="e">
        <f>AVERAGE(B56:B63)</f>
        <v>#DIV/0!</v>
      </c>
    </row>
    <row r="68" spans="1:2" x14ac:dyDescent="0.25">
      <c r="B68" s="25" t="s">
        <v>17</v>
      </c>
    </row>
    <row r="69" spans="1:2" ht="75" hidden="1" x14ac:dyDescent="0.25">
      <c r="A69" s="46" t="s">
        <v>0</v>
      </c>
    </row>
    <row r="70" spans="1:2" ht="75" hidden="1" x14ac:dyDescent="0.25">
      <c r="A70" s="46" t="s">
        <v>1</v>
      </c>
    </row>
    <row r="71" spans="1:2" ht="75" hidden="1" x14ac:dyDescent="0.25">
      <c r="A71" s="46" t="s">
        <v>2</v>
      </c>
    </row>
    <row r="72" spans="1:2" hidden="1" x14ac:dyDescent="0.25"/>
    <row r="73" spans="1:2" hidden="1" x14ac:dyDescent="0.25">
      <c r="A73" s="24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  <mergeCell ref="O7:S7"/>
    <mergeCell ref="O8:R9"/>
    <mergeCell ref="S8:S11"/>
    <mergeCell ref="T8:T9"/>
    <mergeCell ref="A13:B13"/>
    <mergeCell ref="A50:A53"/>
    <mergeCell ref="A54:B54"/>
    <mergeCell ref="A31:A36"/>
    <mergeCell ref="A37:B37"/>
    <mergeCell ref="A44:B44"/>
    <mergeCell ref="A45:A48"/>
    <mergeCell ref="A49:B49"/>
    <mergeCell ref="A38:A43"/>
  </mergeCells>
  <conditionalFormatting sqref="A3">
    <cfRule type="cellIs" dxfId="6" priority="2" operator="equal">
      <formula>0</formula>
    </cfRule>
  </conditionalFormatting>
  <conditionalFormatting sqref="F6 J5 L6">
    <cfRule type="cellIs" dxfId="5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C00-000000000000}">
  <dimension ref="A2:AC37"/>
  <sheetViews>
    <sheetView zoomScale="87" zoomScaleNormal="87" workbookViewId="0">
      <selection activeCell="A23" sqref="A23:XFD27"/>
    </sheetView>
  </sheetViews>
  <sheetFormatPr defaultColWidth="9.140625" defaultRowHeight="15" x14ac:dyDescent="0.25"/>
  <cols>
    <col min="1" max="1" width="5" style="6" customWidth="1"/>
    <col min="2" max="2" width="22" style="6" customWidth="1"/>
    <col min="3" max="10" width="10.7109375" style="37" customWidth="1"/>
    <col min="11" max="11" width="14.28515625" style="6" customWidth="1"/>
    <col min="12" max="12" width="16" style="6" customWidth="1"/>
    <col min="13" max="14" width="6.28515625" style="6" customWidth="1"/>
    <col min="15" max="22" width="9.140625" style="6"/>
    <col min="23" max="23" width="7.140625" style="6" customWidth="1"/>
    <col min="24" max="24" width="4.7109375" style="6" customWidth="1"/>
    <col min="25" max="16384" width="9.140625" style="6"/>
  </cols>
  <sheetData>
    <row r="2" spans="1:29" ht="15.75" x14ac:dyDescent="0.25">
      <c r="A2" s="54"/>
      <c r="C2" s="167" t="str">
        <f>УПРАВЛЕНИЕ!A3</f>
        <v>Мониторинг личностных результатов обучающихся (CОО)</v>
      </c>
      <c r="D2" s="167"/>
      <c r="E2" s="167"/>
      <c r="F2" s="167"/>
      <c r="G2" s="167"/>
      <c r="H2" s="167"/>
      <c r="I2" s="124">
        <f>СТАРТ!D5</f>
        <v>0</v>
      </c>
      <c r="J2" s="84" t="s">
        <v>14</v>
      </c>
    </row>
    <row r="3" spans="1:29" ht="15.75" x14ac:dyDescent="0.25">
      <c r="B3" s="65">
        <f>СТАРТ!B3</f>
        <v>0</v>
      </c>
      <c r="C3" s="85"/>
      <c r="D3" s="85"/>
      <c r="E3" s="85"/>
      <c r="F3" s="85"/>
      <c r="G3" s="85"/>
      <c r="H3" s="85"/>
      <c r="I3" s="84"/>
      <c r="J3" s="84"/>
      <c r="K3" s="126">
        <f>T5</f>
        <v>0</v>
      </c>
      <c r="N3" s="169" t="str">
        <f>СТАРТ!A1</f>
        <v>Мониторинг личностных результатов обучающихся (CОО)</v>
      </c>
      <c r="O3" s="169"/>
      <c r="P3" s="169"/>
      <c r="Q3" s="169"/>
      <c r="R3" s="169"/>
      <c r="S3" s="169"/>
      <c r="T3" s="169"/>
      <c r="U3" s="169"/>
      <c r="V3" s="169"/>
      <c r="W3" s="169"/>
      <c r="X3" s="169"/>
    </row>
    <row r="4" spans="1:29" ht="15.75" x14ac:dyDescent="0.25">
      <c r="B4" s="64" t="s">
        <v>15</v>
      </c>
      <c r="C4" s="86"/>
      <c r="K4" s="125" t="s">
        <v>4</v>
      </c>
      <c r="O4" s="54"/>
      <c r="P4" s="55"/>
      <c r="Q4" s="153" t="s">
        <v>5</v>
      </c>
      <c r="R4" s="153"/>
      <c r="S4" s="62">
        <f>СТАРТ!D5</f>
        <v>0</v>
      </c>
      <c r="T4" s="54"/>
      <c r="U4" s="63"/>
      <c r="V4" s="55"/>
      <c r="W4" s="55"/>
    </row>
    <row r="5" spans="1:29" ht="15.75" x14ac:dyDescent="0.25">
      <c r="O5" s="145">
        <f>СТАРТ!B3</f>
        <v>0</v>
      </c>
      <c r="P5" s="145"/>
      <c r="Q5" s="61"/>
      <c r="R5" s="51"/>
      <c r="S5" s="52"/>
      <c r="T5" s="148">
        <f>СТАРТ!B5</f>
        <v>0</v>
      </c>
      <c r="U5" s="148"/>
      <c r="V5" s="148"/>
      <c r="W5" s="102"/>
    </row>
    <row r="6" spans="1:29" ht="36.75" customHeight="1" x14ac:dyDescent="0.25">
      <c r="A6" s="106" t="s">
        <v>6</v>
      </c>
      <c r="B6" s="106" t="s">
        <v>7</v>
      </c>
      <c r="C6" s="107" t="str">
        <f>УПРАВЛЕНИЕ!A6</f>
        <v>Гражданское воспитание</v>
      </c>
      <c r="D6" s="107" t="str">
        <f>УПРАВЛЕНИЕ!A12</f>
        <v>Патриотическое воспитание</v>
      </c>
      <c r="E6" s="107" t="str">
        <f>УПРАВЛЕНИЕ!A16</f>
        <v>Духовно-нравственное воспитание</v>
      </c>
      <c r="F6" s="107" t="str">
        <f>УПРАВЛЕНИЕ!A22</f>
        <v>Эстетическое воспитание</v>
      </c>
      <c r="G6" s="107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H6" s="107" t="str">
        <f>УПРАВЛЕНИЕ!A32</f>
        <v>Трудовое воспитание</v>
      </c>
      <c r="I6" s="107" t="str">
        <f>УПРАВЛЕНИЕ!A38</f>
        <v>Экологическое воспитание</v>
      </c>
      <c r="J6" s="107" t="str">
        <f>УПРАВЛЕНИЕ!A42</f>
        <v>Ценность научного познания</v>
      </c>
      <c r="K6" s="108" t="s">
        <v>16</v>
      </c>
      <c r="L6" s="109" t="s">
        <v>54</v>
      </c>
      <c r="O6" s="170" t="s">
        <v>15</v>
      </c>
      <c r="P6" s="170"/>
      <c r="R6" s="48"/>
      <c r="S6" s="49"/>
      <c r="T6" s="146" t="s">
        <v>4</v>
      </c>
      <c r="U6" s="146"/>
      <c r="V6" s="146"/>
      <c r="W6" s="103"/>
    </row>
    <row r="7" spans="1:29" s="33" customFormat="1" ht="24" customHeight="1" x14ac:dyDescent="0.2">
      <c r="A7" s="100">
        <v>1</v>
      </c>
      <c r="B7" s="101">
        <f>СТАРТ!B9</f>
        <v>0</v>
      </c>
      <c r="C7" s="127" t="e">
        <f>'1'!C13</f>
        <v>#DIV/0!</v>
      </c>
      <c r="D7" s="127" t="e">
        <f>'1'!C18</f>
        <v>#DIV/0!</v>
      </c>
      <c r="E7" s="127" t="e">
        <f>'1'!C25</f>
        <v>#DIV/0!</v>
      </c>
      <c r="F7" s="127" t="e">
        <f>'1'!C30</f>
        <v>#DIV/0!</v>
      </c>
      <c r="G7" s="127" t="e">
        <f>'1'!C37</f>
        <v>#DIV/0!</v>
      </c>
      <c r="H7" s="127" t="e">
        <f>'1'!C44</f>
        <v>#DIV/0!</v>
      </c>
      <c r="I7" s="127" t="e">
        <f>'1'!C49</f>
        <v>#DIV/0!</v>
      </c>
      <c r="J7" s="127" t="e">
        <f>'1'!C54</f>
        <v>#DIV/0!</v>
      </c>
      <c r="K7" s="128" t="e">
        <f t="shared" ref="K7:K17" si="0">AVERAGE(C7:J7)</f>
        <v>#DIV/0!</v>
      </c>
      <c r="L7" s="110" t="e">
        <f>IF(K7&gt;4.44,"Высокий",IF(AND(K7&lt;4.49,K7&gt;3.24),"Повышенный",IF(AND(K7&lt;2.1,K7&gt;1.24),"Ниже среднего",IF(AND(K7&lt;3.29,K7&gt;2),"Средний","Критический"))))</f>
        <v>#DIV/0!</v>
      </c>
      <c r="O7" s="165" t="s">
        <v>61</v>
      </c>
      <c r="P7" s="165"/>
      <c r="Q7" s="165"/>
      <c r="R7" s="165"/>
      <c r="S7" s="165"/>
      <c r="T7" s="165"/>
      <c r="U7" s="165"/>
      <c r="V7" s="165"/>
    </row>
    <row r="8" spans="1:29" s="33" customFormat="1" ht="24" customHeight="1" x14ac:dyDescent="0.2">
      <c r="A8" s="100">
        <v>2</v>
      </c>
      <c r="B8" s="101">
        <f>СТАРТ!B10</f>
        <v>0</v>
      </c>
      <c r="C8" s="127" t="e">
        <f>'2'!C13</f>
        <v>#DIV/0!</v>
      </c>
      <c r="D8" s="127" t="e">
        <f>'2'!C18</f>
        <v>#DIV/0!</v>
      </c>
      <c r="E8" s="127" t="e">
        <f>'2'!C25</f>
        <v>#DIV/0!</v>
      </c>
      <c r="F8" s="127" t="e">
        <f>'2'!C30</f>
        <v>#DIV/0!</v>
      </c>
      <c r="G8" s="127" t="e">
        <f>'2'!C37</f>
        <v>#DIV/0!</v>
      </c>
      <c r="H8" s="127" t="e">
        <f>'2'!C44</f>
        <v>#DIV/0!</v>
      </c>
      <c r="I8" s="127" t="e">
        <f>'2'!C49</f>
        <v>#DIV/0!</v>
      </c>
      <c r="J8" s="127" t="e">
        <f>'2'!C54</f>
        <v>#DIV/0!</v>
      </c>
      <c r="K8" s="128" t="e">
        <f t="shared" si="0"/>
        <v>#DIV/0!</v>
      </c>
      <c r="L8" s="110" t="e">
        <f t="shared" ref="L8:L17" si="1">IF(K8&gt;4.44,"Высокий",IF(AND(K8&lt;4.49,K8&gt;3.24),"Повышенный",IF(AND(K8&lt;2.1,K8&gt;1.24),"Ниже среднего",IF(AND(K8&lt;3.29,K8&gt;2),"Средний","Критический"))))</f>
        <v>#DIV/0!</v>
      </c>
      <c r="O8" s="165"/>
      <c r="P8" s="165"/>
      <c r="Q8" s="165"/>
      <c r="R8" s="165"/>
      <c r="S8" s="165"/>
      <c r="T8" s="165"/>
      <c r="U8" s="165"/>
      <c r="V8" s="165"/>
      <c r="X8" s="58" t="s">
        <v>45</v>
      </c>
      <c r="Z8" s="58"/>
      <c r="AA8" s="88" t="e">
        <f>K17</f>
        <v>#DIV/0!</v>
      </c>
    </row>
    <row r="9" spans="1:29" s="33" customFormat="1" ht="24" customHeight="1" x14ac:dyDescent="0.2">
      <c r="A9" s="100">
        <v>3</v>
      </c>
      <c r="B9" s="101">
        <f>СТАРТ!B11</f>
        <v>0</v>
      </c>
      <c r="C9" s="127" t="e">
        <f>'3'!C13</f>
        <v>#DIV/0!</v>
      </c>
      <c r="D9" s="127" t="e">
        <f>'3'!C18</f>
        <v>#DIV/0!</v>
      </c>
      <c r="E9" s="127" t="e">
        <f>'3'!C25</f>
        <v>#DIV/0!</v>
      </c>
      <c r="F9" s="127" t="e">
        <f>'3'!C30</f>
        <v>#DIV/0!</v>
      </c>
      <c r="G9" s="127" t="e">
        <f>'3'!C37</f>
        <v>#DIV/0!</v>
      </c>
      <c r="H9" s="127" t="e">
        <f>'3'!C44</f>
        <v>#DIV/0!</v>
      </c>
      <c r="I9" s="127" t="e">
        <f>'3'!C49</f>
        <v>#DIV/0!</v>
      </c>
      <c r="J9" s="127" t="e">
        <f>'3'!C54</f>
        <v>#DIV/0!</v>
      </c>
      <c r="K9" s="128" t="e">
        <f t="shared" si="0"/>
        <v>#DIV/0!</v>
      </c>
      <c r="L9" s="110" t="e">
        <f t="shared" si="1"/>
        <v>#DIV/0!</v>
      </c>
      <c r="O9" s="165"/>
      <c r="P9" s="165"/>
      <c r="Q9" s="165"/>
      <c r="R9" s="165"/>
      <c r="S9" s="165"/>
      <c r="T9" s="165"/>
      <c r="U9" s="165"/>
      <c r="V9" s="165"/>
    </row>
    <row r="10" spans="1:29" s="33" customFormat="1" ht="24" customHeight="1" x14ac:dyDescent="0.2">
      <c r="A10" s="100">
        <v>4</v>
      </c>
      <c r="B10" s="101">
        <f>СТАРТ!B12</f>
        <v>0</v>
      </c>
      <c r="C10" s="127" t="e">
        <f>'4'!C13</f>
        <v>#DIV/0!</v>
      </c>
      <c r="D10" s="127" t="e">
        <f>'4'!C18</f>
        <v>#DIV/0!</v>
      </c>
      <c r="E10" s="127" t="e">
        <f>'4'!C25</f>
        <v>#DIV/0!</v>
      </c>
      <c r="F10" s="127" t="e">
        <f>'4'!C30</f>
        <v>#DIV/0!</v>
      </c>
      <c r="G10" s="127" t="e">
        <f>'4'!C37</f>
        <v>#DIV/0!</v>
      </c>
      <c r="H10" s="127" t="e">
        <f>'4'!C44</f>
        <v>#DIV/0!</v>
      </c>
      <c r="I10" s="127" t="e">
        <f>'4'!C49</f>
        <v>#DIV/0!</v>
      </c>
      <c r="J10" s="127" t="e">
        <f>'4'!C54</f>
        <v>#DIV/0!</v>
      </c>
      <c r="K10" s="128" t="e">
        <f t="shared" si="0"/>
        <v>#DIV/0!</v>
      </c>
      <c r="L10" s="110" t="e">
        <f t="shared" si="1"/>
        <v>#DIV/0!</v>
      </c>
      <c r="W10" s="164" t="s">
        <v>47</v>
      </c>
      <c r="X10" s="164"/>
      <c r="Y10" s="164"/>
      <c r="Z10" s="164"/>
      <c r="AA10" s="164"/>
      <c r="AB10" s="164"/>
      <c r="AC10" s="164"/>
    </row>
    <row r="11" spans="1:29" s="33" customFormat="1" ht="24" customHeight="1" x14ac:dyDescent="0.2">
      <c r="A11" s="100">
        <v>5</v>
      </c>
      <c r="B11" s="101">
        <f>СТАРТ!B13</f>
        <v>0</v>
      </c>
      <c r="C11" s="127" t="e">
        <f>'5'!C13</f>
        <v>#DIV/0!</v>
      </c>
      <c r="D11" s="127" t="e">
        <f>'5'!C18</f>
        <v>#DIV/0!</v>
      </c>
      <c r="E11" s="127" t="e">
        <f>'5'!C25</f>
        <v>#DIV/0!</v>
      </c>
      <c r="F11" s="127" t="e">
        <f>'5'!C30</f>
        <v>#DIV/0!</v>
      </c>
      <c r="G11" s="127" t="e">
        <f>'5'!C37</f>
        <v>#DIV/0!</v>
      </c>
      <c r="H11" s="127" t="e">
        <f>'5'!C44</f>
        <v>#DIV/0!</v>
      </c>
      <c r="I11" s="127" t="e">
        <f>'5'!C49</f>
        <v>#DIV/0!</v>
      </c>
      <c r="J11" s="127" t="e">
        <f>'5'!C54</f>
        <v>#DIV/0!</v>
      </c>
      <c r="K11" s="128" t="e">
        <f t="shared" si="0"/>
        <v>#DIV/0!</v>
      </c>
      <c r="L11" s="110" t="e">
        <f t="shared" si="1"/>
        <v>#DIV/0!</v>
      </c>
      <c r="X11" s="166" t="s">
        <v>55</v>
      </c>
      <c r="Y11" s="166"/>
      <c r="Z11" s="166"/>
      <c r="AA11" s="166"/>
      <c r="AB11" s="166"/>
      <c r="AC11" s="166"/>
    </row>
    <row r="12" spans="1:29" s="33" customFormat="1" ht="24" customHeight="1" x14ac:dyDescent="0.2">
      <c r="A12" s="100">
        <v>6</v>
      </c>
      <c r="B12" s="101">
        <f>СТАРТ!B14</f>
        <v>0</v>
      </c>
      <c r="C12" s="127" t="e">
        <f>'6'!C13</f>
        <v>#DIV/0!</v>
      </c>
      <c r="D12" s="127" t="e">
        <f>'6'!C18</f>
        <v>#DIV/0!</v>
      </c>
      <c r="E12" s="127" t="e">
        <f>'6'!C25</f>
        <v>#DIV/0!</v>
      </c>
      <c r="F12" s="127" t="e">
        <f>'6'!C30</f>
        <v>#DIV/0!</v>
      </c>
      <c r="G12" s="127" t="e">
        <f>'6'!C37</f>
        <v>#DIV/0!</v>
      </c>
      <c r="H12" s="127" t="e">
        <f>'6'!C44</f>
        <v>#DIV/0!</v>
      </c>
      <c r="I12" s="127" t="e">
        <f>'6'!C49</f>
        <v>#DIV/0!</v>
      </c>
      <c r="J12" s="127" t="e">
        <f>'6'!C54</f>
        <v>#DIV/0!</v>
      </c>
      <c r="K12" s="128" t="e">
        <f t="shared" si="0"/>
        <v>#DIV/0!</v>
      </c>
      <c r="L12" s="110" t="e">
        <f t="shared" si="1"/>
        <v>#DIV/0!</v>
      </c>
      <c r="X12" s="166"/>
      <c r="Y12" s="166"/>
      <c r="Z12" s="166"/>
      <c r="AA12" s="166"/>
      <c r="AB12" s="166"/>
      <c r="AC12" s="166"/>
    </row>
    <row r="13" spans="1:29" s="33" customFormat="1" ht="24" customHeight="1" x14ac:dyDescent="0.2">
      <c r="A13" s="100">
        <v>7</v>
      </c>
      <c r="B13" s="101">
        <f>СТАРТ!B15</f>
        <v>0</v>
      </c>
      <c r="C13" s="127" t="e">
        <f>'7'!C13</f>
        <v>#DIV/0!</v>
      </c>
      <c r="D13" s="127" t="e">
        <f>'7'!C18</f>
        <v>#DIV/0!</v>
      </c>
      <c r="E13" s="127" t="e">
        <f>'7'!C25</f>
        <v>#DIV/0!</v>
      </c>
      <c r="F13" s="127" t="e">
        <f>'7'!C30</f>
        <v>#DIV/0!</v>
      </c>
      <c r="G13" s="127" t="e">
        <f>'7'!C37</f>
        <v>#DIV/0!</v>
      </c>
      <c r="H13" s="127" t="e">
        <f>'7'!C44</f>
        <v>#DIV/0!</v>
      </c>
      <c r="I13" s="127" t="e">
        <f>'7'!C49</f>
        <v>#DIV/0!</v>
      </c>
      <c r="J13" s="127" t="e">
        <f>'7'!C54</f>
        <v>#DIV/0!</v>
      </c>
      <c r="K13" s="128" t="e">
        <f t="shared" si="0"/>
        <v>#DIV/0!</v>
      </c>
      <c r="L13" s="110" t="e">
        <f t="shared" si="1"/>
        <v>#DIV/0!</v>
      </c>
      <c r="X13" s="166"/>
      <c r="Y13" s="166"/>
      <c r="Z13" s="166"/>
      <c r="AA13" s="166"/>
      <c r="AB13" s="166"/>
      <c r="AC13" s="166"/>
    </row>
    <row r="14" spans="1:29" s="33" customFormat="1" ht="24" customHeight="1" x14ac:dyDescent="0.2">
      <c r="A14" s="100">
        <v>8</v>
      </c>
      <c r="B14" s="101">
        <f>СТАРТ!B16</f>
        <v>0</v>
      </c>
      <c r="C14" s="127" t="e">
        <f>'8'!C13</f>
        <v>#DIV/0!</v>
      </c>
      <c r="D14" s="127" t="e">
        <f>'8'!C18</f>
        <v>#DIV/0!</v>
      </c>
      <c r="E14" s="127" t="e">
        <f>'8'!C25</f>
        <v>#DIV/0!</v>
      </c>
      <c r="F14" s="127" t="e">
        <f>'8'!C30</f>
        <v>#DIV/0!</v>
      </c>
      <c r="G14" s="127" t="e">
        <f>'8'!C37</f>
        <v>#DIV/0!</v>
      </c>
      <c r="H14" s="127" t="e">
        <f>'8'!C44</f>
        <v>#DIV/0!</v>
      </c>
      <c r="I14" s="127" t="e">
        <f>'8'!C49</f>
        <v>#DIV/0!</v>
      </c>
      <c r="J14" s="127" t="e">
        <f>'8'!C54</f>
        <v>#DIV/0!</v>
      </c>
      <c r="K14" s="128" t="e">
        <f t="shared" si="0"/>
        <v>#DIV/0!</v>
      </c>
      <c r="L14" s="110" t="e">
        <f t="shared" si="1"/>
        <v>#DIV/0!</v>
      </c>
      <c r="X14" s="166"/>
      <c r="Y14" s="166"/>
      <c r="Z14" s="166"/>
      <c r="AA14" s="166"/>
      <c r="AB14" s="166"/>
      <c r="AC14" s="166"/>
    </row>
    <row r="15" spans="1:29" s="33" customFormat="1" ht="24" customHeight="1" x14ac:dyDescent="0.2">
      <c r="A15" s="100">
        <v>9</v>
      </c>
      <c r="B15" s="101">
        <f>СТАРТ!B17</f>
        <v>0</v>
      </c>
      <c r="C15" s="127" t="e">
        <f>'9'!C13</f>
        <v>#DIV/0!</v>
      </c>
      <c r="D15" s="127" t="e">
        <f>'9'!C18</f>
        <v>#DIV/0!</v>
      </c>
      <c r="E15" s="127" t="e">
        <f>'9'!C25</f>
        <v>#DIV/0!</v>
      </c>
      <c r="F15" s="127" t="e">
        <f>'9'!C30</f>
        <v>#DIV/0!</v>
      </c>
      <c r="G15" s="127" t="e">
        <f>'9'!C37</f>
        <v>#DIV/0!</v>
      </c>
      <c r="H15" s="127" t="e">
        <f>'9'!C44</f>
        <v>#DIV/0!</v>
      </c>
      <c r="I15" s="127" t="e">
        <f>'9'!C49</f>
        <v>#DIV/0!</v>
      </c>
      <c r="J15" s="127" t="e">
        <f>'9'!C54</f>
        <v>#DIV/0!</v>
      </c>
      <c r="K15" s="128" t="e">
        <f t="shared" si="0"/>
        <v>#DIV/0!</v>
      </c>
      <c r="L15" s="110" t="e">
        <f t="shared" si="1"/>
        <v>#DIV/0!</v>
      </c>
      <c r="X15" s="166"/>
      <c r="Y15" s="166"/>
      <c r="Z15" s="166"/>
      <c r="AA15" s="166"/>
      <c r="AB15" s="166"/>
      <c r="AC15" s="166"/>
    </row>
    <row r="16" spans="1:29" s="33" customFormat="1" ht="24" customHeight="1" x14ac:dyDescent="0.2">
      <c r="A16" s="100">
        <v>10</v>
      </c>
      <c r="B16" s="101">
        <f>СТАРТ!B18</f>
        <v>0</v>
      </c>
      <c r="C16" s="127" t="e">
        <f>'10'!C13</f>
        <v>#DIV/0!</v>
      </c>
      <c r="D16" s="127" t="e">
        <f>'10'!C18</f>
        <v>#DIV/0!</v>
      </c>
      <c r="E16" s="127" t="e">
        <f>'10'!C25</f>
        <v>#DIV/0!</v>
      </c>
      <c r="F16" s="127" t="e">
        <f>'10'!C30</f>
        <v>#DIV/0!</v>
      </c>
      <c r="G16" s="127" t="e">
        <f>'10'!C37</f>
        <v>#DIV/0!</v>
      </c>
      <c r="H16" s="127" t="e">
        <f>'10'!C44</f>
        <v>#DIV/0!</v>
      </c>
      <c r="I16" s="127" t="e">
        <f>'10'!C49</f>
        <v>#DIV/0!</v>
      </c>
      <c r="J16" s="127" t="e">
        <f>'10'!C54</f>
        <v>#DIV/0!</v>
      </c>
      <c r="K16" s="128" t="e">
        <f t="shared" si="0"/>
        <v>#DIV/0!</v>
      </c>
      <c r="L16" s="110" t="e">
        <f t="shared" si="1"/>
        <v>#DIV/0!</v>
      </c>
      <c r="X16" s="166"/>
      <c r="Y16" s="166"/>
      <c r="Z16" s="166"/>
      <c r="AA16" s="166"/>
      <c r="AB16" s="166"/>
      <c r="AC16" s="166"/>
    </row>
    <row r="17" spans="1:22" s="33" customFormat="1" ht="24" customHeight="1" x14ac:dyDescent="0.2">
      <c r="A17" s="168" t="s">
        <v>16</v>
      </c>
      <c r="B17" s="168"/>
      <c r="C17" s="129" t="e">
        <f t="shared" ref="C17:J17" si="2">AVERAGE(C7:C16)</f>
        <v>#DIV/0!</v>
      </c>
      <c r="D17" s="129" t="e">
        <f t="shared" si="2"/>
        <v>#DIV/0!</v>
      </c>
      <c r="E17" s="129" t="e">
        <f t="shared" si="2"/>
        <v>#DIV/0!</v>
      </c>
      <c r="F17" s="129" t="e">
        <f t="shared" si="2"/>
        <v>#DIV/0!</v>
      </c>
      <c r="G17" s="129" t="e">
        <f t="shared" si="2"/>
        <v>#DIV/0!</v>
      </c>
      <c r="H17" s="129" t="e">
        <f t="shared" si="2"/>
        <v>#DIV/0!</v>
      </c>
      <c r="I17" s="129" t="e">
        <f t="shared" si="2"/>
        <v>#DIV/0!</v>
      </c>
      <c r="J17" s="129" t="e">
        <f t="shared" si="2"/>
        <v>#DIV/0!</v>
      </c>
      <c r="K17" s="128" t="e">
        <f t="shared" si="0"/>
        <v>#DIV/0!</v>
      </c>
      <c r="L17" s="110" t="e">
        <f t="shared" si="1"/>
        <v>#DIV/0!</v>
      </c>
    </row>
    <row r="18" spans="1:22" ht="24" customHeight="1" x14ac:dyDescent="0.25">
      <c r="A18" s="163" t="s">
        <v>54</v>
      </c>
      <c r="B18" s="163"/>
      <c r="C18" s="111" t="e">
        <f>IF(C17&gt;4.44,"Высокий",IF(AND(C17&lt;4.49,C17&gt;3.24),"Повышенный",IF(AND(C17&lt;2.1,C17&gt;1.24),"Ниже среднего",IF(AND(C17&lt;3.29,C17&gt;2),"Средний","Критический"))))</f>
        <v>#DIV/0!</v>
      </c>
      <c r="D18" s="111" t="e">
        <f t="shared" ref="D18:K18" si="3">IF(D17&gt;4.44,"Высокий",IF(AND(D17&lt;4.49,D17&gt;3.24),"Повышенный",IF(AND(D17&lt;2.1,D17&gt;1.24),"Ниже среднего",IF(AND(D17&lt;3.29,D17&gt;2),"Средний","Критический"))))</f>
        <v>#DIV/0!</v>
      </c>
      <c r="E18" s="111" t="e">
        <f t="shared" si="3"/>
        <v>#DIV/0!</v>
      </c>
      <c r="F18" s="111" t="e">
        <f t="shared" si="3"/>
        <v>#DIV/0!</v>
      </c>
      <c r="G18" s="111" t="e">
        <f t="shared" si="3"/>
        <v>#DIV/0!</v>
      </c>
      <c r="H18" s="111" t="e">
        <f t="shared" si="3"/>
        <v>#DIV/0!</v>
      </c>
      <c r="I18" s="111" t="e">
        <f t="shared" si="3"/>
        <v>#DIV/0!</v>
      </c>
      <c r="J18" s="111" t="e">
        <f t="shared" si="3"/>
        <v>#DIV/0!</v>
      </c>
      <c r="K18" s="111" t="e">
        <f t="shared" si="3"/>
        <v>#DIV/0!</v>
      </c>
    </row>
    <row r="21" spans="1:22" x14ac:dyDescent="0.25">
      <c r="A21" s="24"/>
      <c r="B21" s="45"/>
      <c r="C21" s="87"/>
      <c r="E21" s="87"/>
      <c r="O21" s="164" t="s">
        <v>62</v>
      </c>
      <c r="P21" s="164"/>
      <c r="Q21" s="164"/>
      <c r="R21" s="164"/>
      <c r="S21" s="164"/>
      <c r="T21" s="164"/>
      <c r="U21" s="164"/>
      <c r="V21" s="164"/>
    </row>
    <row r="22" spans="1:22" x14ac:dyDescent="0.25">
      <c r="A22" s="24"/>
      <c r="B22" s="45"/>
      <c r="C22" s="87"/>
    </row>
    <row r="23" spans="1:22" hidden="1" x14ac:dyDescent="0.25">
      <c r="A23" s="24"/>
      <c r="B23" s="6" t="s">
        <v>56</v>
      </c>
      <c r="C23" s="104">
        <f>COUNTIF(L7:L16,"Критический")</f>
        <v>0</v>
      </c>
    </row>
    <row r="24" spans="1:22" hidden="1" x14ac:dyDescent="0.25">
      <c r="B24" s="6" t="s">
        <v>57</v>
      </c>
      <c r="C24" s="104">
        <f>COUNTIF(L7:L16,"Ниже среднего")</f>
        <v>0</v>
      </c>
    </row>
    <row r="25" spans="1:22" hidden="1" x14ac:dyDescent="0.25">
      <c r="A25" s="24"/>
      <c r="B25" s="37" t="s">
        <v>58</v>
      </c>
      <c r="C25" s="104">
        <f>COUNTIF(L7:L16,"Средний")</f>
        <v>0</v>
      </c>
    </row>
    <row r="26" spans="1:22" hidden="1" x14ac:dyDescent="0.25">
      <c r="A26" s="24"/>
      <c r="B26" s="37" t="s">
        <v>59</v>
      </c>
      <c r="C26" s="104">
        <f>COUNTIF(L7:L16,"Повышенный")</f>
        <v>0</v>
      </c>
    </row>
    <row r="27" spans="1:22" ht="15.75" hidden="1" x14ac:dyDescent="0.25">
      <c r="A27" s="24"/>
      <c r="B27" s="37" t="s">
        <v>60</v>
      </c>
      <c r="C27" s="105">
        <f>COUNTIF(L7:L16,"Высокий")</f>
        <v>0</v>
      </c>
    </row>
    <row r="28" spans="1:22" x14ac:dyDescent="0.25">
      <c r="A28" s="24"/>
      <c r="B28" s="45"/>
      <c r="C28" s="104"/>
    </row>
    <row r="29" spans="1:22" x14ac:dyDescent="0.25">
      <c r="A29" s="24"/>
      <c r="B29" s="45"/>
      <c r="C29" s="87"/>
    </row>
    <row r="30" spans="1:22" x14ac:dyDescent="0.25">
      <c r="A30" s="24"/>
      <c r="B30" s="24"/>
    </row>
    <row r="31" spans="1:22" x14ac:dyDescent="0.25">
      <c r="A31" s="24"/>
      <c r="B31" s="24"/>
    </row>
    <row r="32" spans="1:22" x14ac:dyDescent="0.25">
      <c r="A32" s="24"/>
      <c r="B32" s="24"/>
    </row>
    <row r="33" spans="1:2" x14ac:dyDescent="0.25">
      <c r="A33" s="46"/>
      <c r="B33" s="45"/>
    </row>
    <row r="34" spans="1:2" x14ac:dyDescent="0.25">
      <c r="A34" s="46"/>
      <c r="B34" s="45"/>
    </row>
    <row r="35" spans="1:2" x14ac:dyDescent="0.25">
      <c r="A35" s="46"/>
      <c r="B35" s="45"/>
    </row>
    <row r="36" spans="1:2" x14ac:dyDescent="0.25">
      <c r="A36" s="24"/>
      <c r="B36" s="24"/>
    </row>
    <row r="37" spans="1:2" x14ac:dyDescent="0.25">
      <c r="A37" s="24"/>
      <c r="B37" s="45"/>
    </row>
  </sheetData>
  <sheetProtection sheet="1" selectLockedCells="1"/>
  <mergeCells count="13">
    <mergeCell ref="A18:B18"/>
    <mergeCell ref="O21:V21"/>
    <mergeCell ref="O7:V9"/>
    <mergeCell ref="X11:AC16"/>
    <mergeCell ref="C2:H2"/>
    <mergeCell ref="A17:B17"/>
    <mergeCell ref="N3:X3"/>
    <mergeCell ref="T5:V5"/>
    <mergeCell ref="O5:P5"/>
    <mergeCell ref="O6:P6"/>
    <mergeCell ref="Q4:R4"/>
    <mergeCell ref="T6:V6"/>
    <mergeCell ref="W10:AC10"/>
  </mergeCells>
  <conditionalFormatting sqref="B7:B16">
    <cfRule type="cellIs" dxfId="4" priority="5" operator="equal">
      <formula>0</formula>
    </cfRule>
  </conditionalFormatting>
  <conditionalFormatting sqref="O6:P6 S4 T5:W5">
    <cfRule type="cellIs" dxfId="3" priority="4" operator="equal">
      <formula>0</formula>
    </cfRule>
  </conditionalFormatting>
  <conditionalFormatting sqref="O5:P5">
    <cfRule type="cellIs" dxfId="2" priority="3" operator="equal">
      <formula>0</formula>
    </cfRule>
  </conditionalFormatting>
  <conditionalFormatting sqref="B3">
    <cfRule type="cellIs" dxfId="1" priority="2" operator="equal">
      <formula>0</formula>
    </cfRule>
  </conditionalFormatting>
  <conditionalFormatting sqref="K3">
    <cfRule type="cellIs" dxfId="0" priority="1" operator="equal">
      <formula>0</formula>
    </cfRule>
  </conditionalFormatting>
  <pageMargins left="0.39370078740157483" right="0.11811023622047245" top="0.15748031496062992" bottom="0.19685039370078741" header="0.31496062992125984" footer="0.31496062992125984"/>
  <pageSetup paperSize="9" orientation="landscape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R19"/>
  <sheetViews>
    <sheetView tabSelected="1" zoomScale="80" zoomScaleNormal="80" workbookViewId="0">
      <selection activeCell="B3" sqref="B3"/>
    </sheetView>
  </sheetViews>
  <sheetFormatPr defaultColWidth="9.140625" defaultRowHeight="15" x14ac:dyDescent="0.25"/>
  <cols>
    <col min="1" max="1" width="6.28515625" style="6" customWidth="1"/>
    <col min="2" max="2" width="29.7109375" style="6" customWidth="1"/>
    <col min="3" max="3" width="5" style="6" customWidth="1"/>
    <col min="4" max="7" width="9.140625" style="6"/>
    <col min="8" max="8" width="16.42578125" style="6" customWidth="1"/>
    <col min="9" max="9" width="7" style="1" customWidth="1"/>
    <col min="10" max="10" width="9.140625" style="6" hidden="1" customWidth="1"/>
    <col min="11" max="15" width="9.140625" style="6"/>
    <col min="16" max="16" width="17.7109375" style="6" customWidth="1"/>
    <col min="17" max="16384" width="9.140625" style="6"/>
  </cols>
  <sheetData>
    <row r="1" spans="1:18" x14ac:dyDescent="0.25">
      <c r="A1" s="135" t="str">
        <f>УПРАВЛЕНИЕ!A3</f>
        <v>Мониторинг личностных результатов обучающихся (CОО)</v>
      </c>
      <c r="B1" s="135"/>
      <c r="C1" s="135"/>
      <c r="D1" s="135"/>
      <c r="E1" s="135"/>
      <c r="F1" s="135"/>
      <c r="G1" s="135"/>
      <c r="H1" s="26"/>
      <c r="J1" s="27"/>
    </row>
    <row r="2" spans="1:18" x14ac:dyDescent="0.25">
      <c r="A2" s="1"/>
      <c r="B2" s="28"/>
      <c r="C2" s="27"/>
      <c r="D2" s="27"/>
      <c r="E2" s="27"/>
      <c r="F2" s="27"/>
      <c r="G2" s="27"/>
      <c r="H2" s="29"/>
      <c r="J2" s="27"/>
    </row>
    <row r="3" spans="1:18" x14ac:dyDescent="0.25">
      <c r="A3" s="1"/>
      <c r="B3" s="44"/>
      <c r="C3" s="1"/>
      <c r="D3" s="30"/>
      <c r="E3" s="27"/>
      <c r="F3" s="27"/>
      <c r="G3" s="27"/>
      <c r="H3" s="29"/>
      <c r="J3" s="27"/>
    </row>
    <row r="4" spans="1:18" x14ac:dyDescent="0.25">
      <c r="A4" s="1"/>
      <c r="B4" s="7" t="s">
        <v>15</v>
      </c>
      <c r="C4" s="1"/>
      <c r="D4" s="27"/>
      <c r="E4" s="27"/>
      <c r="F4" s="27"/>
      <c r="G4" s="27"/>
      <c r="H4" s="29"/>
      <c r="J4" s="27"/>
    </row>
    <row r="5" spans="1:18" x14ac:dyDescent="0.25">
      <c r="A5" s="1"/>
      <c r="B5" s="2"/>
      <c r="C5" s="27"/>
      <c r="D5" s="3"/>
      <c r="E5" s="27"/>
      <c r="F5" s="27"/>
      <c r="G5" s="27"/>
      <c r="H5" s="29"/>
      <c r="J5" s="27"/>
    </row>
    <row r="6" spans="1:18" x14ac:dyDescent="0.25">
      <c r="A6" s="1"/>
      <c r="B6" s="7" t="s">
        <v>4</v>
      </c>
      <c r="C6" s="31"/>
      <c r="D6" s="7" t="s">
        <v>5</v>
      </c>
      <c r="E6" s="27"/>
      <c r="F6" s="27"/>
      <c r="G6" s="27"/>
      <c r="H6" s="29"/>
      <c r="J6" s="27"/>
    </row>
    <row r="7" spans="1:18" x14ac:dyDescent="0.25">
      <c r="A7" s="1"/>
      <c r="B7" s="32"/>
      <c r="C7" s="33"/>
      <c r="D7" s="34"/>
      <c r="E7" s="27"/>
      <c r="F7" s="27"/>
      <c r="G7" s="27"/>
      <c r="H7" s="29"/>
      <c r="J7" s="27"/>
      <c r="L7" s="136" t="s">
        <v>48</v>
      </c>
      <c r="M7" s="136"/>
      <c r="N7" s="136"/>
      <c r="O7" s="136"/>
      <c r="P7" s="136"/>
      <c r="Q7" s="137">
        <v>5</v>
      </c>
    </row>
    <row r="8" spans="1:18" ht="15" customHeight="1" x14ac:dyDescent="0.25">
      <c r="A8" s="35" t="s">
        <v>6</v>
      </c>
      <c r="B8" s="36" t="s">
        <v>7</v>
      </c>
      <c r="C8" s="34"/>
      <c r="D8" s="138" t="s">
        <v>53</v>
      </c>
      <c r="E8" s="138"/>
      <c r="F8" s="138"/>
      <c r="G8" s="138"/>
      <c r="H8" s="138"/>
      <c r="I8" s="138"/>
      <c r="J8" s="70"/>
      <c r="L8" s="136"/>
      <c r="M8" s="136"/>
      <c r="N8" s="136"/>
      <c r="O8" s="136"/>
      <c r="P8" s="136"/>
      <c r="Q8" s="137"/>
    </row>
    <row r="9" spans="1:18" x14ac:dyDescent="0.25">
      <c r="A9" s="35">
        <v>1</v>
      </c>
      <c r="B9" s="123"/>
      <c r="C9" s="27"/>
      <c r="D9" s="138"/>
      <c r="E9" s="138"/>
      <c r="F9" s="138"/>
      <c r="G9" s="138"/>
      <c r="H9" s="138"/>
      <c r="I9" s="138"/>
      <c r="J9" s="70"/>
      <c r="L9" s="136" t="s">
        <v>49</v>
      </c>
      <c r="M9" s="136"/>
      <c r="N9" s="136"/>
      <c r="O9" s="136"/>
      <c r="P9" s="136"/>
      <c r="Q9" s="137">
        <v>4</v>
      </c>
    </row>
    <row r="10" spans="1:18" x14ac:dyDescent="0.25">
      <c r="A10" s="35">
        <v>2</v>
      </c>
      <c r="B10" s="123"/>
      <c r="C10" s="27"/>
      <c r="D10" s="138"/>
      <c r="E10" s="138"/>
      <c r="F10" s="138"/>
      <c r="G10" s="138"/>
      <c r="H10" s="138"/>
      <c r="I10" s="138"/>
      <c r="J10" s="70"/>
      <c r="L10" s="136"/>
      <c r="M10" s="136"/>
      <c r="N10" s="136"/>
      <c r="O10" s="136"/>
      <c r="P10" s="136"/>
      <c r="Q10" s="137"/>
    </row>
    <row r="11" spans="1:18" x14ac:dyDescent="0.25">
      <c r="A11" s="35">
        <v>3</v>
      </c>
      <c r="B11" s="123"/>
      <c r="C11" s="27"/>
      <c r="D11" s="138"/>
      <c r="E11" s="138"/>
      <c r="F11" s="138"/>
      <c r="G11" s="138"/>
      <c r="H11" s="138"/>
      <c r="I11" s="138"/>
      <c r="J11" s="70"/>
      <c r="L11" s="139" t="s">
        <v>8</v>
      </c>
      <c r="M11" s="140"/>
      <c r="N11" s="140"/>
      <c r="O11" s="140"/>
      <c r="P11" s="141"/>
      <c r="Q11" s="89">
        <v>3</v>
      </c>
    </row>
    <row r="12" spans="1:18" ht="15" customHeight="1" x14ac:dyDescent="0.25">
      <c r="A12" s="35">
        <v>4</v>
      </c>
      <c r="B12" s="123"/>
      <c r="C12" s="27"/>
      <c r="D12" s="138"/>
      <c r="E12" s="138"/>
      <c r="F12" s="138"/>
      <c r="G12" s="138"/>
      <c r="H12" s="138"/>
      <c r="I12" s="138"/>
      <c r="J12" s="70"/>
      <c r="L12" s="90" t="s">
        <v>9</v>
      </c>
      <c r="M12" s="90"/>
      <c r="N12" s="90"/>
      <c r="O12" s="90"/>
      <c r="P12" s="91"/>
      <c r="Q12" s="89">
        <v>2</v>
      </c>
      <c r="R12" s="37"/>
    </row>
    <row r="13" spans="1:18" x14ac:dyDescent="0.25">
      <c r="A13" s="35">
        <v>5</v>
      </c>
      <c r="B13" s="123"/>
      <c r="C13" s="27"/>
      <c r="D13" s="138"/>
      <c r="E13" s="138"/>
      <c r="F13" s="138"/>
      <c r="G13" s="138"/>
      <c r="H13" s="138"/>
      <c r="I13" s="138"/>
      <c r="J13" s="70"/>
      <c r="L13" s="92" t="s">
        <v>10</v>
      </c>
      <c r="Q13" s="89">
        <v>1</v>
      </c>
      <c r="R13" s="37"/>
    </row>
    <row r="14" spans="1:18" x14ac:dyDescent="0.25">
      <c r="A14" s="35">
        <v>6</v>
      </c>
      <c r="B14" s="123"/>
      <c r="C14" s="27"/>
      <c r="D14" s="138"/>
      <c r="E14" s="138"/>
      <c r="F14" s="138"/>
      <c r="G14" s="138"/>
      <c r="H14" s="138"/>
      <c r="I14" s="138"/>
      <c r="J14" s="70"/>
      <c r="L14" s="142" t="s">
        <v>11</v>
      </c>
      <c r="M14" s="142"/>
      <c r="N14" s="142"/>
      <c r="O14" s="142"/>
      <c r="P14" s="142"/>
      <c r="Q14" s="89">
        <v>0</v>
      </c>
      <c r="R14" s="37"/>
    </row>
    <row r="15" spans="1:18" x14ac:dyDescent="0.25">
      <c r="A15" s="35">
        <v>7</v>
      </c>
      <c r="B15" s="123"/>
      <c r="C15" s="27"/>
      <c r="D15" s="138"/>
      <c r="E15" s="138"/>
      <c r="F15" s="138"/>
      <c r="G15" s="138"/>
      <c r="H15" s="138"/>
      <c r="I15" s="138"/>
      <c r="J15" s="70"/>
      <c r="L15" s="37"/>
      <c r="M15" s="5"/>
      <c r="N15" s="5"/>
      <c r="O15" s="5"/>
      <c r="P15" s="5"/>
      <c r="Q15" s="37"/>
      <c r="R15" s="37"/>
    </row>
    <row r="16" spans="1:18" x14ac:dyDescent="0.25">
      <c r="A16" s="35">
        <v>8</v>
      </c>
      <c r="B16" s="123"/>
      <c r="C16" s="27"/>
      <c r="J16" s="70"/>
      <c r="L16" s="37"/>
      <c r="M16" s="5"/>
      <c r="N16" s="5"/>
      <c r="O16" s="5"/>
      <c r="P16" s="5"/>
      <c r="Q16" s="37"/>
      <c r="R16" s="37"/>
    </row>
    <row r="17" spans="1:18" ht="16.5" customHeight="1" x14ac:dyDescent="0.25">
      <c r="A17" s="35">
        <v>9</v>
      </c>
      <c r="B17" s="123"/>
      <c r="C17" s="27"/>
      <c r="J17" s="70"/>
      <c r="L17" s="37"/>
      <c r="M17" s="5"/>
      <c r="N17" s="5"/>
      <c r="O17" s="5"/>
      <c r="P17" s="5"/>
      <c r="Q17" s="37"/>
      <c r="R17" s="37"/>
    </row>
    <row r="18" spans="1:18" ht="18" customHeight="1" x14ac:dyDescent="0.25">
      <c r="A18" s="35">
        <v>10</v>
      </c>
      <c r="B18" s="4"/>
      <c r="C18" s="27"/>
      <c r="J18" s="27"/>
      <c r="L18" s="37"/>
      <c r="M18" s="37"/>
      <c r="N18" s="37"/>
      <c r="O18" s="37"/>
      <c r="P18" s="37"/>
      <c r="Q18" s="37"/>
      <c r="R18" s="37"/>
    </row>
    <row r="19" spans="1:18" x14ac:dyDescent="0.25">
      <c r="A19" s="38"/>
      <c r="B19" s="39"/>
      <c r="C19" s="38"/>
      <c r="D19" s="38"/>
    </row>
  </sheetData>
  <sheetProtection sheet="1" selectLockedCells="1"/>
  <mergeCells count="8">
    <mergeCell ref="A1:G1"/>
    <mergeCell ref="L7:P8"/>
    <mergeCell ref="L9:P10"/>
    <mergeCell ref="Q7:Q8"/>
    <mergeCell ref="Q9:Q10"/>
    <mergeCell ref="D8:I15"/>
    <mergeCell ref="L11:P11"/>
    <mergeCell ref="L14:P14"/>
  </mergeCells>
  <pageMargins left="0.11811023622047245" right="0.11811023622047245" top="0.15748031496062992" bottom="0.19685039370078741" header="0.31496062992125984" footer="0.31496062992125984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4" customWidth="1"/>
    <col min="2" max="2" width="71.140625" style="25" customWidth="1"/>
    <col min="3" max="3" width="8.7109375" style="25" customWidth="1"/>
    <col min="4" max="6" width="7.140625" style="6" customWidth="1"/>
    <col min="7" max="8" width="9.140625" style="6"/>
    <col min="9" max="10" width="7.42578125" style="6" customWidth="1"/>
    <col min="11" max="11" width="9.140625" style="6"/>
    <col min="12" max="12" width="10.5703125" style="6" customWidth="1"/>
    <col min="13" max="13" width="12" style="6" customWidth="1"/>
    <col min="14" max="16" width="9.140625" style="6"/>
    <col min="17" max="17" width="7.42578125" style="6" customWidth="1"/>
    <col min="18" max="18" width="9.140625" style="6"/>
    <col min="19" max="19" width="5.7109375" style="6" customWidth="1"/>
    <col min="20" max="20" width="4.140625" style="6" customWidth="1"/>
    <col min="21" max="16384" width="9.140625" style="6"/>
  </cols>
  <sheetData>
    <row r="1" spans="1:25" x14ac:dyDescent="0.25">
      <c r="A1" s="150" t="str">
        <f>СТАРТ!A1</f>
        <v>Мониторинг личностных результатов обучающихся (CОО)</v>
      </c>
      <c r="B1" s="150"/>
      <c r="C1" s="150"/>
    </row>
    <row r="3" spans="1:25" ht="21" customHeight="1" x14ac:dyDescent="0.25">
      <c r="A3" s="8">
        <f>СТАРТ!B5</f>
        <v>0</v>
      </c>
      <c r="B3" s="75">
        <f>СТАРТ!B9</f>
        <v>0</v>
      </c>
      <c r="C3" s="60">
        <f>СТАРТ!D5</f>
        <v>0</v>
      </c>
      <c r="D3" s="74"/>
      <c r="E3" s="154" t="s">
        <v>76</v>
      </c>
      <c r="F3" s="154"/>
      <c r="G3" s="154"/>
      <c r="H3" s="154"/>
      <c r="I3" s="154"/>
      <c r="J3" s="154"/>
      <c r="K3" s="154"/>
      <c r="L3" s="154"/>
      <c r="M3" s="154"/>
    </row>
    <row r="4" spans="1:25" ht="15.75" x14ac:dyDescent="0.25">
      <c r="A4" s="98" t="s">
        <v>4</v>
      </c>
      <c r="B4" s="95"/>
      <c r="C4" s="98" t="s">
        <v>5</v>
      </c>
      <c r="D4" s="54"/>
      <c r="E4" s="54"/>
      <c r="F4" s="155">
        <f>B3</f>
        <v>0</v>
      </c>
      <c r="G4" s="155"/>
      <c r="H4" s="155"/>
      <c r="I4" s="155"/>
      <c r="J4" s="155"/>
      <c r="K4" s="155"/>
      <c r="L4" s="155"/>
      <c r="M4" s="155"/>
    </row>
    <row r="5" spans="1:25" ht="21" customHeight="1" x14ac:dyDescent="0.25">
      <c r="D5" s="54"/>
      <c r="E5" s="54"/>
      <c r="F5" s="54"/>
      <c r="G5" s="56"/>
      <c r="H5" s="153" t="s">
        <v>19</v>
      </c>
      <c r="I5" s="153"/>
      <c r="J5" s="57">
        <f>СТАРТ!D5</f>
        <v>0</v>
      </c>
      <c r="K5" s="54" t="s">
        <v>14</v>
      </c>
      <c r="L5" s="54"/>
      <c r="M5" s="55"/>
    </row>
    <row r="6" spans="1:25" ht="48.75" customHeight="1" x14ac:dyDescent="0.25">
      <c r="A6" s="79" t="s">
        <v>21</v>
      </c>
      <c r="B6" s="79" t="s">
        <v>12</v>
      </c>
      <c r="C6" s="79" t="s">
        <v>3</v>
      </c>
      <c r="D6" s="73"/>
      <c r="E6" s="73"/>
      <c r="F6" s="145">
        <f>СТАРТ!B3</f>
        <v>0</v>
      </c>
      <c r="G6" s="145"/>
      <c r="I6" s="51"/>
      <c r="J6" s="52"/>
      <c r="L6" s="148">
        <f>A3</f>
        <v>0</v>
      </c>
      <c r="M6" s="148"/>
    </row>
    <row r="7" spans="1:25" ht="45.75" customHeight="1" x14ac:dyDescent="0.25">
      <c r="A7" s="151" t="str">
        <f>УПРАВЛЕНИЕ!A6</f>
        <v>Гражданское воспитание</v>
      </c>
      <c r="B7" s="47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77"/>
      <c r="D7" s="71"/>
      <c r="E7" s="71"/>
      <c r="F7" s="146" t="s">
        <v>15</v>
      </c>
      <c r="G7" s="146"/>
      <c r="H7" s="31"/>
      <c r="I7" s="48"/>
      <c r="J7" s="49"/>
      <c r="L7" s="146" t="s">
        <v>4</v>
      </c>
      <c r="M7" s="146"/>
      <c r="O7" s="147" t="s">
        <v>13</v>
      </c>
      <c r="P7" s="147"/>
      <c r="Q7" s="147"/>
      <c r="R7" s="147"/>
      <c r="S7" s="147"/>
      <c r="T7" s="93"/>
    </row>
    <row r="8" spans="1:25" ht="60" customHeight="1" x14ac:dyDescent="0.25">
      <c r="A8" s="152"/>
      <c r="B8" s="47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77"/>
      <c r="D8" s="72"/>
      <c r="E8" s="72"/>
      <c r="F8" s="72"/>
      <c r="O8" s="149" t="s">
        <v>50</v>
      </c>
      <c r="P8" s="149"/>
      <c r="Q8" s="149"/>
      <c r="R8" s="149"/>
      <c r="S8" s="144" t="s">
        <v>51</v>
      </c>
      <c r="T8" s="156"/>
    </row>
    <row r="9" spans="1:25" ht="60" customHeight="1" x14ac:dyDescent="0.25">
      <c r="A9" s="152"/>
      <c r="B9" s="47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77"/>
      <c r="D9" s="72"/>
      <c r="E9" s="72"/>
      <c r="F9" s="72"/>
      <c r="O9" s="149"/>
      <c r="P9" s="149"/>
      <c r="Q9" s="149"/>
      <c r="R9" s="149"/>
      <c r="S9" s="144"/>
      <c r="T9" s="156"/>
      <c r="Y9" s="53"/>
    </row>
    <row r="10" spans="1:25" ht="48" customHeight="1" x14ac:dyDescent="0.25">
      <c r="A10" s="152"/>
      <c r="B10" s="47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77"/>
      <c r="D10" s="72"/>
      <c r="E10" s="72"/>
      <c r="F10" s="72"/>
      <c r="H10" s="48"/>
      <c r="I10" s="48"/>
      <c r="J10" s="49"/>
      <c r="O10" s="112"/>
      <c r="P10" s="112"/>
      <c r="Q10" s="112"/>
      <c r="R10" s="112"/>
      <c r="S10" s="144"/>
      <c r="T10" s="97"/>
    </row>
    <row r="11" spans="1:25" ht="60" customHeight="1" x14ac:dyDescent="0.25">
      <c r="A11" s="152"/>
      <c r="B11" s="47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77"/>
      <c r="D11" s="42"/>
      <c r="E11" s="42"/>
      <c r="F11" s="42"/>
      <c r="H11" s="40"/>
      <c r="I11" s="40"/>
      <c r="J11" s="41"/>
      <c r="O11" s="112"/>
      <c r="P11" s="112"/>
      <c r="Q11" s="112"/>
      <c r="R11" s="112"/>
      <c r="S11" s="144"/>
      <c r="T11" s="97"/>
    </row>
    <row r="12" spans="1:25" ht="45.75" customHeight="1" x14ac:dyDescent="0.25">
      <c r="A12" s="152"/>
      <c r="B12" s="47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77"/>
      <c r="D12" s="42"/>
      <c r="E12" s="42"/>
      <c r="F12" s="42"/>
      <c r="G12" s="40"/>
      <c r="H12" s="40"/>
      <c r="I12" s="40"/>
      <c r="J12" s="41"/>
      <c r="O12" s="94"/>
      <c r="P12" s="94"/>
      <c r="Q12" s="94"/>
      <c r="R12" s="94"/>
      <c r="S12" s="94"/>
      <c r="T12" s="96"/>
    </row>
    <row r="13" spans="1:25" ht="18" customHeight="1" x14ac:dyDescent="0.25">
      <c r="A13" s="160" t="s">
        <v>27</v>
      </c>
      <c r="B13" s="161"/>
      <c r="C13" s="78" t="e">
        <f>AVERAGE(C7:C12)</f>
        <v>#DIV/0!</v>
      </c>
      <c r="D13" s="42"/>
      <c r="E13" s="42"/>
      <c r="F13" s="42"/>
      <c r="G13" s="40"/>
      <c r="H13" s="40"/>
      <c r="I13" s="40"/>
      <c r="J13" s="41"/>
      <c r="O13" s="48"/>
      <c r="P13" s="48"/>
      <c r="Q13" s="48" t="s">
        <v>17</v>
      </c>
      <c r="R13" s="48"/>
      <c r="S13" s="48"/>
    </row>
    <row r="14" spans="1:25" ht="48.75" customHeight="1" x14ac:dyDescent="0.25">
      <c r="A14" s="151" t="str">
        <f>УПРАВЛЕНИЕ!A12</f>
        <v>Патриотическое воспитание</v>
      </c>
      <c r="B14" s="47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77"/>
      <c r="D14" s="42"/>
      <c r="E14" s="42"/>
      <c r="F14" s="42"/>
      <c r="G14" s="42"/>
      <c r="H14" s="42"/>
      <c r="I14" s="69" t="s">
        <v>43</v>
      </c>
      <c r="J14" s="43"/>
      <c r="L14" s="50" t="e">
        <f>B64</f>
        <v>#DIV/0!</v>
      </c>
      <c r="O14" s="48"/>
      <c r="P14" s="48"/>
      <c r="Q14" s="48"/>
      <c r="R14" s="48"/>
      <c r="S14" s="48"/>
    </row>
    <row r="15" spans="1:25" ht="48" customHeight="1" x14ac:dyDescent="0.25">
      <c r="A15" s="152"/>
      <c r="B15" s="47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77"/>
      <c r="D15" s="73"/>
      <c r="E15" s="73"/>
      <c r="F15" s="73"/>
      <c r="O15" s="82"/>
      <c r="P15" s="82"/>
      <c r="Q15" s="82"/>
      <c r="R15" s="82"/>
      <c r="S15" s="82"/>
    </row>
    <row r="16" spans="1:25" ht="60" customHeight="1" x14ac:dyDescent="0.25">
      <c r="A16" s="152"/>
      <c r="B16" s="47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77"/>
      <c r="D16" s="73"/>
      <c r="E16" s="73"/>
      <c r="F16" s="73"/>
      <c r="G16" s="143" t="s">
        <v>46</v>
      </c>
      <c r="H16" s="143"/>
      <c r="I16" s="143"/>
      <c r="J16" s="143"/>
      <c r="K16" s="143"/>
      <c r="L16" s="143"/>
      <c r="O16" s="82"/>
      <c r="P16" s="82"/>
      <c r="Q16" s="82"/>
      <c r="R16" s="82"/>
      <c r="S16" s="82"/>
    </row>
    <row r="17" spans="1:19" ht="45" customHeight="1" x14ac:dyDescent="0.3">
      <c r="A17" s="162"/>
      <c r="B17" s="47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77"/>
      <c r="D17" s="73"/>
      <c r="E17" s="73"/>
      <c r="F17" s="73"/>
      <c r="G17" s="143"/>
      <c r="H17" s="143"/>
      <c r="I17" s="143"/>
      <c r="J17" s="143"/>
      <c r="K17" s="143"/>
      <c r="L17" s="143"/>
      <c r="O17" s="82"/>
      <c r="P17" s="99"/>
      <c r="Q17" s="99"/>
      <c r="R17" s="99"/>
      <c r="S17" s="83"/>
    </row>
    <row r="18" spans="1:19" ht="18" customHeight="1" x14ac:dyDescent="0.25">
      <c r="A18" s="160" t="s">
        <v>29</v>
      </c>
      <c r="B18" s="161"/>
      <c r="C18" s="78" t="e">
        <f>AVERAGE(C14:C17)</f>
        <v>#DIV/0!</v>
      </c>
      <c r="D18" s="73"/>
      <c r="E18" s="73"/>
      <c r="F18" s="73"/>
      <c r="G18" s="122"/>
      <c r="H18" s="122"/>
      <c r="I18" s="122"/>
      <c r="J18" s="122"/>
      <c r="K18" s="122"/>
      <c r="L18" s="122"/>
    </row>
    <row r="19" spans="1:19" ht="45" x14ac:dyDescent="0.25">
      <c r="A19" s="151" t="str">
        <f>УПРАВЛЕНИЕ!A16</f>
        <v>Духовно-нравственное воспитание</v>
      </c>
      <c r="B19" s="47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77"/>
      <c r="D19" s="73"/>
      <c r="E19" s="73"/>
      <c r="F19" s="73"/>
      <c r="G19" s="122"/>
      <c r="H19" s="122"/>
      <c r="I19" s="122"/>
      <c r="J19" s="122"/>
      <c r="K19" s="122"/>
      <c r="L19" s="122"/>
    </row>
    <row r="20" spans="1:19" ht="75" x14ac:dyDescent="0.25">
      <c r="A20" s="152"/>
      <c r="B20" s="47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77"/>
      <c r="D20" s="73"/>
      <c r="E20" s="73"/>
      <c r="F20" s="73"/>
      <c r="G20" s="113"/>
      <c r="H20" s="113"/>
      <c r="I20" s="113"/>
      <c r="J20" s="113"/>
      <c r="K20" s="113"/>
      <c r="L20" s="113"/>
    </row>
    <row r="21" spans="1:19" ht="75" x14ac:dyDescent="0.25">
      <c r="A21" s="152"/>
      <c r="B21" s="47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77"/>
      <c r="D21" s="73"/>
      <c r="E21" s="73"/>
      <c r="F21" s="73"/>
    </row>
    <row r="22" spans="1:19" ht="60" x14ac:dyDescent="0.25">
      <c r="A22" s="152"/>
      <c r="B22" s="47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77"/>
      <c r="D22" s="73"/>
      <c r="E22" s="73"/>
      <c r="F22" s="73"/>
    </row>
    <row r="23" spans="1:19" ht="60" x14ac:dyDescent="0.25">
      <c r="A23" s="152"/>
      <c r="B23" s="47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77"/>
      <c r="D23" s="73"/>
      <c r="E23" s="73"/>
      <c r="F23" s="73"/>
    </row>
    <row r="24" spans="1:19" ht="60.75" customHeight="1" x14ac:dyDescent="0.25">
      <c r="A24" s="162"/>
      <c r="B24" s="47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77"/>
      <c r="D24" s="73"/>
      <c r="E24" s="73"/>
      <c r="F24" s="73"/>
    </row>
    <row r="25" spans="1:19" ht="18" customHeight="1" x14ac:dyDescent="0.25">
      <c r="A25" s="158" t="s">
        <v>30</v>
      </c>
      <c r="B25" s="159"/>
      <c r="C25" s="78" t="e">
        <f>AVERAGE(C19:C24)</f>
        <v>#DIV/0!</v>
      </c>
      <c r="D25" s="73"/>
      <c r="E25" s="73"/>
      <c r="F25" s="73"/>
    </row>
    <row r="26" spans="1:19" ht="33.75" customHeight="1" x14ac:dyDescent="0.25">
      <c r="A26" s="157" t="str">
        <f>УПРАВЛЕНИЕ!A22</f>
        <v>Эстетическое воспитание</v>
      </c>
      <c r="B26" s="76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77"/>
      <c r="D26" s="73"/>
      <c r="E26" s="73"/>
      <c r="F26" s="73"/>
      <c r="G26" s="68"/>
      <c r="H26" s="68"/>
      <c r="I26" s="68"/>
      <c r="J26" s="68"/>
      <c r="K26" s="68"/>
      <c r="L26" s="68"/>
    </row>
    <row r="27" spans="1:19" ht="51" customHeight="1" x14ac:dyDescent="0.25">
      <c r="A27" s="157"/>
      <c r="B27" s="47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77"/>
      <c r="D27" s="73"/>
      <c r="E27" s="73"/>
      <c r="F27" s="73"/>
      <c r="G27" s="68"/>
      <c r="H27" s="68"/>
      <c r="I27" s="68"/>
      <c r="J27" s="68"/>
      <c r="K27" s="68"/>
      <c r="L27" s="68"/>
      <c r="M27" s="58"/>
    </row>
    <row r="28" spans="1:19" ht="45" x14ac:dyDescent="0.25">
      <c r="A28" s="157"/>
      <c r="B28" s="47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77"/>
      <c r="D28" s="73"/>
      <c r="E28" s="73"/>
      <c r="F28" s="73"/>
      <c r="G28" s="68"/>
      <c r="H28" s="68"/>
      <c r="I28" s="68"/>
      <c r="J28" s="68"/>
      <c r="K28" s="68"/>
      <c r="L28" s="68"/>
      <c r="M28" s="58"/>
    </row>
    <row r="29" spans="1:19" ht="61.5" customHeight="1" x14ac:dyDescent="0.25">
      <c r="A29" s="157"/>
      <c r="B29" s="47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77"/>
      <c r="D29" s="73"/>
      <c r="E29" s="73"/>
      <c r="F29" s="73"/>
      <c r="K29" s="58"/>
      <c r="L29" s="58"/>
      <c r="M29" s="58"/>
    </row>
    <row r="30" spans="1:19" ht="18" customHeight="1" x14ac:dyDescent="0.25">
      <c r="A30" s="158" t="s">
        <v>31</v>
      </c>
      <c r="B30" s="159"/>
      <c r="C30" s="78" t="e">
        <f>AVERAGE(C26:C29)</f>
        <v>#DIV/0!</v>
      </c>
      <c r="D30" s="73"/>
      <c r="E30" s="73"/>
      <c r="F30" s="73"/>
      <c r="K30" s="58"/>
      <c r="L30" s="58"/>
      <c r="M30" s="58"/>
    </row>
    <row r="31" spans="1:19" ht="50.25" customHeight="1" x14ac:dyDescent="0.25">
      <c r="A31" s="157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47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77"/>
      <c r="D31" s="73"/>
      <c r="E31" s="73"/>
      <c r="F31" s="73"/>
      <c r="G31" s="59"/>
      <c r="H31" s="59"/>
      <c r="I31" s="59"/>
      <c r="J31" s="59"/>
      <c r="K31" s="58"/>
      <c r="L31" s="58"/>
      <c r="M31" s="58"/>
    </row>
    <row r="32" spans="1:19" ht="64.5" customHeight="1" x14ac:dyDescent="0.25">
      <c r="A32" s="157"/>
      <c r="B32" s="47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77"/>
      <c r="D32" s="73"/>
      <c r="E32" s="73"/>
      <c r="F32" s="73"/>
      <c r="G32" s="59"/>
      <c r="H32" s="59"/>
      <c r="I32" s="59"/>
      <c r="J32" s="59"/>
      <c r="K32" s="58"/>
      <c r="L32" s="58"/>
      <c r="M32" s="58"/>
    </row>
    <row r="33" spans="1:6" ht="63" customHeight="1" x14ac:dyDescent="0.25">
      <c r="A33" s="157"/>
      <c r="B33" s="47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77"/>
      <c r="D33" s="73"/>
      <c r="E33" s="73"/>
      <c r="F33" s="73"/>
    </row>
    <row r="34" spans="1:6" ht="33" customHeight="1" x14ac:dyDescent="0.25">
      <c r="A34" s="157"/>
      <c r="B34" s="47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77"/>
      <c r="D34" s="73"/>
      <c r="E34" s="73"/>
      <c r="F34" s="73"/>
    </row>
    <row r="35" spans="1:6" ht="60" x14ac:dyDescent="0.25">
      <c r="A35" s="157"/>
      <c r="B35" s="47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77"/>
      <c r="D35" s="73"/>
      <c r="E35" s="73"/>
      <c r="F35" s="73"/>
    </row>
    <row r="36" spans="1:6" ht="45" x14ac:dyDescent="0.25">
      <c r="A36" s="157"/>
      <c r="B36" s="47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77"/>
      <c r="D36" s="73"/>
      <c r="E36" s="73"/>
      <c r="F36" s="73"/>
    </row>
    <row r="37" spans="1:6" ht="18" customHeight="1" x14ac:dyDescent="0.25">
      <c r="A37" s="158" t="s">
        <v>32</v>
      </c>
      <c r="B37" s="159"/>
      <c r="C37" s="78" t="e">
        <f>AVERAGE(C31:C36)</f>
        <v>#DIV/0!</v>
      </c>
      <c r="D37" s="73"/>
      <c r="E37" s="73"/>
      <c r="F37" s="73"/>
    </row>
    <row r="38" spans="1:6" ht="45" x14ac:dyDescent="0.25">
      <c r="A38" s="157" t="str">
        <f>УПРАВЛЕНИЕ!A32</f>
        <v>Трудовое воспитание</v>
      </c>
      <c r="B38" s="47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77"/>
      <c r="D38" s="73"/>
      <c r="E38" s="73"/>
      <c r="F38" s="73"/>
    </row>
    <row r="39" spans="1:6" ht="60" x14ac:dyDescent="0.25">
      <c r="A39" s="157"/>
      <c r="B39" s="47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77"/>
      <c r="D39" s="73"/>
      <c r="E39" s="73"/>
      <c r="F39" s="73"/>
    </row>
    <row r="40" spans="1:6" ht="64.5" customHeight="1" x14ac:dyDescent="0.25">
      <c r="A40" s="157"/>
      <c r="B40" s="47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77"/>
      <c r="D40" s="73"/>
      <c r="E40" s="73"/>
      <c r="F40" s="73"/>
    </row>
    <row r="41" spans="1:6" ht="45" x14ac:dyDescent="0.25">
      <c r="A41" s="157"/>
      <c r="B41" s="47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77"/>
      <c r="D41" s="73"/>
      <c r="E41" s="73"/>
      <c r="F41" s="73"/>
    </row>
    <row r="42" spans="1:6" ht="60" x14ac:dyDescent="0.25">
      <c r="A42" s="157"/>
      <c r="B42" s="47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77"/>
      <c r="D42" s="73"/>
      <c r="E42" s="73"/>
      <c r="F42" s="73"/>
    </row>
    <row r="43" spans="1:6" ht="45" x14ac:dyDescent="0.25">
      <c r="A43" s="157"/>
      <c r="B43" s="47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77"/>
      <c r="D43" s="73"/>
      <c r="E43" s="73"/>
      <c r="F43" s="73"/>
    </row>
    <row r="44" spans="1:6" ht="17.25" customHeight="1" x14ac:dyDescent="0.25">
      <c r="A44" s="158" t="s">
        <v>34</v>
      </c>
      <c r="B44" s="159"/>
      <c r="C44" s="78" t="e">
        <f>AVERAGE(C38:C43)</f>
        <v>#DIV/0!</v>
      </c>
      <c r="D44" s="73"/>
      <c r="E44" s="73"/>
      <c r="F44" s="73"/>
    </row>
    <row r="45" spans="1:6" ht="60" x14ac:dyDescent="0.25">
      <c r="A45" s="157" t="str">
        <f>УПРАВЛЕНИЕ!A38</f>
        <v>Экологическое воспитание</v>
      </c>
      <c r="B45" s="47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77"/>
      <c r="D45" s="73"/>
      <c r="E45" s="73"/>
      <c r="F45" s="73"/>
    </row>
    <row r="46" spans="1:6" ht="23.25" customHeight="1" x14ac:dyDescent="0.25">
      <c r="A46" s="157"/>
      <c r="B46" s="47" t="str">
        <f>УПРАВЛЕНИЕ!B39</f>
        <v>Выражает деятельное неприятие действий, приносящих вред природе.</v>
      </c>
      <c r="C46" s="77"/>
      <c r="D46" s="73"/>
      <c r="E46" s="73"/>
      <c r="F46" s="73"/>
    </row>
    <row r="47" spans="1:6" ht="30" x14ac:dyDescent="0.25">
      <c r="A47" s="157"/>
      <c r="B47" s="47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77"/>
      <c r="D47" s="73"/>
      <c r="E47" s="73"/>
      <c r="F47" s="73"/>
    </row>
    <row r="48" spans="1:6" ht="45" x14ac:dyDescent="0.25">
      <c r="A48" s="157"/>
      <c r="B48" s="47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77"/>
      <c r="D48" s="73"/>
      <c r="E48" s="73"/>
      <c r="F48" s="73"/>
    </row>
    <row r="49" spans="1:6" ht="18" customHeight="1" x14ac:dyDescent="0.25">
      <c r="A49" s="158" t="s">
        <v>44</v>
      </c>
      <c r="B49" s="159"/>
      <c r="C49" s="78" t="e">
        <f>AVERAGE(C45:C48)</f>
        <v>#DIV/0!</v>
      </c>
      <c r="D49" s="73"/>
      <c r="E49" s="73"/>
      <c r="F49" s="73"/>
    </row>
    <row r="50" spans="1:6" ht="32.25" customHeight="1" x14ac:dyDescent="0.25">
      <c r="A50" s="157" t="str">
        <f>УПРАВЛЕНИЕ!A42</f>
        <v>Ценность научного познания</v>
      </c>
      <c r="B50" s="47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77"/>
      <c r="D50" s="73"/>
      <c r="E50" s="73"/>
      <c r="F50" s="73"/>
    </row>
    <row r="51" spans="1:6" ht="60" x14ac:dyDescent="0.25">
      <c r="A51" s="157"/>
      <c r="B51" s="47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77"/>
      <c r="D51" s="73"/>
      <c r="E51" s="73"/>
      <c r="F51" s="73"/>
    </row>
    <row r="52" spans="1:6" ht="30" x14ac:dyDescent="0.25">
      <c r="A52" s="157"/>
      <c r="B52" s="47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77"/>
      <c r="D52" s="73"/>
      <c r="E52" s="73"/>
      <c r="F52" s="73"/>
    </row>
    <row r="53" spans="1:6" ht="47.25" customHeight="1" x14ac:dyDescent="0.25">
      <c r="A53" s="157"/>
      <c r="B53" s="47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77"/>
      <c r="D53" s="73"/>
      <c r="E53" s="73"/>
      <c r="F53" s="73"/>
    </row>
    <row r="54" spans="1:6" x14ac:dyDescent="0.25">
      <c r="A54" s="158" t="s">
        <v>35</v>
      </c>
      <c r="B54" s="159"/>
      <c r="C54" s="78" t="e">
        <f>AVERAGE(C50:C53)</f>
        <v>#DIV/0!</v>
      </c>
      <c r="D54" s="73"/>
      <c r="E54" s="73"/>
      <c r="F54" s="73"/>
    </row>
    <row r="55" spans="1:6" s="37" customFormat="1" x14ac:dyDescent="0.25">
      <c r="A55" s="119"/>
      <c r="B55" s="120"/>
      <c r="C55" s="121"/>
      <c r="D55" s="38"/>
      <c r="E55" s="38"/>
      <c r="F55" s="38"/>
    </row>
    <row r="56" spans="1:6" hidden="1" x14ac:dyDescent="0.25">
      <c r="A56" s="46" t="s">
        <v>38</v>
      </c>
      <c r="B56" s="45" t="e">
        <f>C13</f>
        <v>#DIV/0!</v>
      </c>
    </row>
    <row r="57" spans="1:6" hidden="1" x14ac:dyDescent="0.25">
      <c r="A57" s="46" t="s">
        <v>39</v>
      </c>
      <c r="B57" s="45" t="e">
        <f>C18</f>
        <v>#DIV/0!</v>
      </c>
    </row>
    <row r="58" spans="1:6" ht="30" hidden="1" x14ac:dyDescent="0.25">
      <c r="A58" s="46" t="s">
        <v>36</v>
      </c>
      <c r="B58" s="45" t="e">
        <f>C25</f>
        <v>#DIV/0!</v>
      </c>
    </row>
    <row r="59" spans="1:6" hidden="1" x14ac:dyDescent="0.25">
      <c r="A59" s="67" t="s">
        <v>37</v>
      </c>
      <c r="B59" s="45" t="e">
        <f>C30</f>
        <v>#DIV/0!</v>
      </c>
    </row>
    <row r="60" spans="1:6" hidden="1" x14ac:dyDescent="0.25">
      <c r="A60" s="46" t="s">
        <v>40</v>
      </c>
      <c r="B60" s="45" t="e">
        <f>C37</f>
        <v>#DIV/0!</v>
      </c>
    </row>
    <row r="61" spans="1:6" hidden="1" x14ac:dyDescent="0.25">
      <c r="A61" s="46" t="s">
        <v>41</v>
      </c>
      <c r="B61" s="45" t="e">
        <f>C44</f>
        <v>#DIV/0!</v>
      </c>
    </row>
    <row r="62" spans="1:6" hidden="1" x14ac:dyDescent="0.25">
      <c r="A62" s="24" t="s">
        <v>42</v>
      </c>
      <c r="B62" s="45" t="e">
        <f>C49</f>
        <v>#DIV/0!</v>
      </c>
    </row>
    <row r="63" spans="1:6" ht="30" hidden="1" x14ac:dyDescent="0.25">
      <c r="A63" s="46" t="s">
        <v>26</v>
      </c>
      <c r="B63" s="45" t="e">
        <f>C54</f>
        <v>#DIV/0!</v>
      </c>
    </row>
    <row r="64" spans="1:6" hidden="1" x14ac:dyDescent="0.25">
      <c r="A64" s="80" t="s">
        <v>16</v>
      </c>
      <c r="B64" s="81" t="e">
        <f>AVERAGE(B56:B63)</f>
        <v>#DIV/0!</v>
      </c>
    </row>
    <row r="68" spans="1:2" x14ac:dyDescent="0.25">
      <c r="B68" s="25" t="s">
        <v>17</v>
      </c>
    </row>
    <row r="69" spans="1:2" ht="75" hidden="1" x14ac:dyDescent="0.25">
      <c r="A69" s="46" t="s">
        <v>0</v>
      </c>
    </row>
    <row r="70" spans="1:2" ht="75" hidden="1" x14ac:dyDescent="0.25">
      <c r="A70" s="46" t="s">
        <v>1</v>
      </c>
    </row>
    <row r="71" spans="1:2" ht="75" hidden="1" x14ac:dyDescent="0.25">
      <c r="A71" s="46" t="s">
        <v>2</v>
      </c>
    </row>
    <row r="72" spans="1:2" hidden="1" x14ac:dyDescent="0.25"/>
    <row r="73" spans="1:2" hidden="1" x14ac:dyDescent="0.25">
      <c r="A73" s="24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T8:T9"/>
    <mergeCell ref="A50:A53"/>
    <mergeCell ref="A54:B54"/>
    <mergeCell ref="A38:A43"/>
    <mergeCell ref="A44:B44"/>
    <mergeCell ref="A45:A48"/>
    <mergeCell ref="A49:B49"/>
    <mergeCell ref="A30:B30"/>
    <mergeCell ref="A31:A36"/>
    <mergeCell ref="A37:B37"/>
    <mergeCell ref="A13:B13"/>
    <mergeCell ref="A25:B25"/>
    <mergeCell ref="A26:A29"/>
    <mergeCell ref="A14:A17"/>
    <mergeCell ref="A19:A24"/>
    <mergeCell ref="A18:B18"/>
    <mergeCell ref="A1:C1"/>
    <mergeCell ref="A7:A12"/>
    <mergeCell ref="H5:I5"/>
    <mergeCell ref="E3:M3"/>
    <mergeCell ref="F4:M4"/>
    <mergeCell ref="G16:L17"/>
    <mergeCell ref="S8:S11"/>
    <mergeCell ref="F6:G6"/>
    <mergeCell ref="F7:G7"/>
    <mergeCell ref="O7:S7"/>
    <mergeCell ref="L6:M6"/>
    <mergeCell ref="L7:M7"/>
    <mergeCell ref="O8:R9"/>
  </mergeCells>
  <conditionalFormatting sqref="A3">
    <cfRule type="cellIs" dxfId="24" priority="2" operator="equal">
      <formula>0</formula>
    </cfRule>
  </conditionalFormatting>
  <conditionalFormatting sqref="F6 J5 L6">
    <cfRule type="cellIs" dxfId="23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4" customWidth="1"/>
    <col min="2" max="2" width="71.140625" style="25" customWidth="1"/>
    <col min="3" max="3" width="8.7109375" style="25" customWidth="1"/>
    <col min="4" max="6" width="7.140625" style="6" customWidth="1"/>
    <col min="7" max="8" width="9.140625" style="6"/>
    <col min="9" max="10" width="7.42578125" style="6" customWidth="1"/>
    <col min="11" max="11" width="9.140625" style="6"/>
    <col min="12" max="12" width="10.5703125" style="6" customWidth="1"/>
    <col min="13" max="13" width="12" style="6" customWidth="1"/>
    <col min="14" max="16" width="9.140625" style="6"/>
    <col min="17" max="17" width="7.42578125" style="6" customWidth="1"/>
    <col min="18" max="18" width="9.140625" style="6"/>
    <col min="19" max="19" width="5.7109375" style="6" customWidth="1"/>
    <col min="20" max="20" width="4.140625" style="6" customWidth="1"/>
    <col min="21" max="16384" width="9.140625" style="6"/>
  </cols>
  <sheetData>
    <row r="1" spans="1:25" x14ac:dyDescent="0.25">
      <c r="A1" s="150" t="str">
        <f>СТАРТ!A1</f>
        <v>Мониторинг личностных результатов обучающихся (CОО)</v>
      </c>
      <c r="B1" s="150"/>
      <c r="C1" s="150"/>
    </row>
    <row r="3" spans="1:25" ht="21" customHeight="1" x14ac:dyDescent="0.25">
      <c r="A3" s="8">
        <f>СТАРТ!B5</f>
        <v>0</v>
      </c>
      <c r="B3" s="75">
        <f>СТАРТ!B10</f>
        <v>0</v>
      </c>
      <c r="C3" s="60">
        <f>СТАРТ!D5</f>
        <v>0</v>
      </c>
      <c r="D3" s="74"/>
      <c r="E3" s="154" t="s">
        <v>76</v>
      </c>
      <c r="F3" s="154"/>
      <c r="G3" s="154"/>
      <c r="H3" s="154"/>
      <c r="I3" s="154"/>
      <c r="J3" s="154"/>
      <c r="K3" s="154"/>
      <c r="L3" s="154"/>
      <c r="M3" s="154"/>
    </row>
    <row r="4" spans="1:25" ht="15.75" x14ac:dyDescent="0.25">
      <c r="A4" s="117" t="s">
        <v>4</v>
      </c>
      <c r="B4" s="114"/>
      <c r="C4" s="117" t="s">
        <v>5</v>
      </c>
      <c r="D4" s="54"/>
      <c r="E4" s="54"/>
      <c r="F4" s="155">
        <f>B3</f>
        <v>0</v>
      </c>
      <c r="G4" s="155"/>
      <c r="H4" s="155"/>
      <c r="I4" s="155"/>
      <c r="J4" s="155"/>
      <c r="K4" s="155"/>
      <c r="L4" s="155"/>
      <c r="M4" s="155"/>
    </row>
    <row r="5" spans="1:25" ht="21" customHeight="1" x14ac:dyDescent="0.25">
      <c r="D5" s="54"/>
      <c r="E5" s="54"/>
      <c r="F5" s="54"/>
      <c r="G5" s="56"/>
      <c r="H5" s="153" t="s">
        <v>19</v>
      </c>
      <c r="I5" s="153"/>
      <c r="J5" s="57">
        <f>СТАРТ!D5</f>
        <v>0</v>
      </c>
      <c r="K5" s="54" t="s">
        <v>14</v>
      </c>
      <c r="L5" s="54"/>
      <c r="M5" s="55"/>
    </row>
    <row r="6" spans="1:25" ht="48.75" customHeight="1" x14ac:dyDescent="0.25">
      <c r="A6" s="79" t="s">
        <v>21</v>
      </c>
      <c r="B6" s="79" t="s">
        <v>12</v>
      </c>
      <c r="C6" s="79" t="s">
        <v>3</v>
      </c>
      <c r="D6" s="73"/>
      <c r="E6" s="73"/>
      <c r="F6" s="145">
        <f>СТАРТ!B3</f>
        <v>0</v>
      </c>
      <c r="G6" s="145"/>
      <c r="I6" s="51"/>
      <c r="J6" s="52"/>
      <c r="L6" s="148">
        <f>A3</f>
        <v>0</v>
      </c>
      <c r="M6" s="148"/>
    </row>
    <row r="7" spans="1:25" ht="45.75" customHeight="1" x14ac:dyDescent="0.25">
      <c r="A7" s="151" t="str">
        <f>УПРАВЛЕНИЕ!A6</f>
        <v>Гражданское воспитание</v>
      </c>
      <c r="B7" s="47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77"/>
      <c r="D7" s="71"/>
      <c r="E7" s="71"/>
      <c r="F7" s="146" t="s">
        <v>15</v>
      </c>
      <c r="G7" s="146"/>
      <c r="H7" s="31"/>
      <c r="I7" s="48"/>
      <c r="J7" s="49"/>
      <c r="L7" s="146" t="s">
        <v>4</v>
      </c>
      <c r="M7" s="146"/>
      <c r="O7" s="147" t="s">
        <v>13</v>
      </c>
      <c r="P7" s="147"/>
      <c r="Q7" s="147"/>
      <c r="R7" s="147"/>
      <c r="S7" s="147"/>
      <c r="T7" s="93"/>
    </row>
    <row r="8" spans="1:25" ht="60" customHeight="1" x14ac:dyDescent="0.25">
      <c r="A8" s="152"/>
      <c r="B8" s="47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77"/>
      <c r="D8" s="72"/>
      <c r="E8" s="72"/>
      <c r="F8" s="72"/>
      <c r="O8" s="149" t="s">
        <v>50</v>
      </c>
      <c r="P8" s="149"/>
      <c r="Q8" s="149"/>
      <c r="R8" s="149"/>
      <c r="S8" s="144" t="s">
        <v>51</v>
      </c>
      <c r="T8" s="156"/>
    </row>
    <row r="9" spans="1:25" ht="60" customHeight="1" x14ac:dyDescent="0.25">
      <c r="A9" s="152"/>
      <c r="B9" s="47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77"/>
      <c r="D9" s="72"/>
      <c r="E9" s="72"/>
      <c r="F9" s="72"/>
      <c r="O9" s="149"/>
      <c r="P9" s="149"/>
      <c r="Q9" s="149"/>
      <c r="R9" s="149"/>
      <c r="S9" s="144"/>
      <c r="T9" s="156"/>
      <c r="Y9" s="53"/>
    </row>
    <row r="10" spans="1:25" ht="48" customHeight="1" x14ac:dyDescent="0.25">
      <c r="A10" s="152"/>
      <c r="B10" s="47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77"/>
      <c r="D10" s="72"/>
      <c r="E10" s="72"/>
      <c r="F10" s="72"/>
      <c r="H10" s="48"/>
      <c r="I10" s="48"/>
      <c r="J10" s="49"/>
      <c r="O10" s="112"/>
      <c r="P10" s="112"/>
      <c r="Q10" s="112"/>
      <c r="R10" s="112"/>
      <c r="S10" s="144"/>
      <c r="T10" s="116"/>
    </row>
    <row r="11" spans="1:25" ht="60" customHeight="1" x14ac:dyDescent="0.25">
      <c r="A11" s="152"/>
      <c r="B11" s="47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77"/>
      <c r="D11" s="42"/>
      <c r="E11" s="42"/>
      <c r="F11" s="42"/>
      <c r="H11" s="40"/>
      <c r="I11" s="40"/>
      <c r="J11" s="41"/>
      <c r="O11" s="112"/>
      <c r="P11" s="112"/>
      <c r="Q11" s="112"/>
      <c r="R11" s="112"/>
      <c r="S11" s="144"/>
      <c r="T11" s="116"/>
    </row>
    <row r="12" spans="1:25" ht="45.75" customHeight="1" x14ac:dyDescent="0.25">
      <c r="A12" s="152"/>
      <c r="B12" s="47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77"/>
      <c r="D12" s="42"/>
      <c r="E12" s="42"/>
      <c r="F12" s="42"/>
      <c r="G12" s="40"/>
      <c r="H12" s="40"/>
      <c r="I12" s="40"/>
      <c r="J12" s="41"/>
      <c r="O12" s="94"/>
      <c r="P12" s="94"/>
      <c r="Q12" s="94"/>
      <c r="R12" s="94"/>
      <c r="S12" s="94"/>
      <c r="T12" s="115"/>
    </row>
    <row r="13" spans="1:25" ht="18" customHeight="1" x14ac:dyDescent="0.25">
      <c r="A13" s="160" t="s">
        <v>27</v>
      </c>
      <c r="B13" s="161"/>
      <c r="C13" s="78" t="e">
        <f>AVERAGE(C7:C12)</f>
        <v>#DIV/0!</v>
      </c>
      <c r="D13" s="42"/>
      <c r="E13" s="42"/>
      <c r="F13" s="42"/>
      <c r="G13" s="40"/>
      <c r="H13" s="40"/>
      <c r="I13" s="40"/>
      <c r="J13" s="41"/>
      <c r="O13" s="48"/>
      <c r="P13" s="48"/>
      <c r="Q13" s="48" t="s">
        <v>17</v>
      </c>
      <c r="R13" s="48"/>
      <c r="S13" s="48"/>
    </row>
    <row r="14" spans="1:25" ht="48.75" customHeight="1" x14ac:dyDescent="0.25">
      <c r="A14" s="151" t="str">
        <f>УПРАВЛЕНИЕ!A12</f>
        <v>Патриотическое воспитание</v>
      </c>
      <c r="B14" s="47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77"/>
      <c r="D14" s="42"/>
      <c r="E14" s="42"/>
      <c r="F14" s="42"/>
      <c r="G14" s="42"/>
      <c r="H14" s="42"/>
      <c r="I14" s="69" t="s">
        <v>43</v>
      </c>
      <c r="J14" s="43"/>
      <c r="L14" s="50" t="e">
        <f>B64</f>
        <v>#DIV/0!</v>
      </c>
      <c r="O14" s="48"/>
      <c r="P14" s="48"/>
      <c r="Q14" s="48"/>
      <c r="R14" s="48"/>
      <c r="S14" s="48"/>
    </row>
    <row r="15" spans="1:25" ht="48" customHeight="1" x14ac:dyDescent="0.25">
      <c r="A15" s="152"/>
      <c r="B15" s="47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77"/>
      <c r="D15" s="73"/>
      <c r="E15" s="73"/>
      <c r="F15" s="73"/>
      <c r="O15" s="82"/>
      <c r="P15" s="82"/>
      <c r="Q15" s="82"/>
      <c r="R15" s="82"/>
      <c r="S15" s="82"/>
    </row>
    <row r="16" spans="1:25" ht="60" customHeight="1" x14ac:dyDescent="0.25">
      <c r="A16" s="152"/>
      <c r="B16" s="47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77"/>
      <c r="D16" s="73"/>
      <c r="E16" s="73"/>
      <c r="F16" s="73"/>
      <c r="G16" s="143" t="s">
        <v>46</v>
      </c>
      <c r="H16" s="143"/>
      <c r="I16" s="143"/>
      <c r="J16" s="143"/>
      <c r="K16" s="143"/>
      <c r="L16" s="143"/>
      <c r="O16" s="82"/>
      <c r="P16" s="82"/>
      <c r="Q16" s="82"/>
      <c r="R16" s="82"/>
      <c r="S16" s="82"/>
    </row>
    <row r="17" spans="1:19" ht="45" customHeight="1" x14ac:dyDescent="0.3">
      <c r="A17" s="162"/>
      <c r="B17" s="47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77"/>
      <c r="D17" s="73"/>
      <c r="E17" s="73"/>
      <c r="F17" s="73"/>
      <c r="G17" s="143"/>
      <c r="H17" s="143"/>
      <c r="I17" s="143"/>
      <c r="J17" s="143"/>
      <c r="K17" s="143"/>
      <c r="L17" s="143"/>
      <c r="O17" s="82"/>
      <c r="P17" s="99"/>
      <c r="Q17" s="99"/>
      <c r="R17" s="99"/>
      <c r="S17" s="83"/>
    </row>
    <row r="18" spans="1:19" ht="18" customHeight="1" x14ac:dyDescent="0.25">
      <c r="A18" s="160" t="s">
        <v>29</v>
      </c>
      <c r="B18" s="161"/>
      <c r="C18" s="78" t="e">
        <f>AVERAGE(C14:C17)</f>
        <v>#DIV/0!</v>
      </c>
      <c r="D18" s="73"/>
      <c r="E18" s="73"/>
      <c r="F18" s="73"/>
      <c r="G18" s="122"/>
      <c r="H18" s="122"/>
      <c r="I18" s="122"/>
      <c r="J18" s="122"/>
      <c r="K18" s="122"/>
      <c r="L18" s="122"/>
    </row>
    <row r="19" spans="1:19" ht="45" x14ac:dyDescent="0.25">
      <c r="A19" s="151" t="str">
        <f>УПРАВЛЕНИЕ!A16</f>
        <v>Духовно-нравственное воспитание</v>
      </c>
      <c r="B19" s="47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77"/>
      <c r="D19" s="73"/>
      <c r="E19" s="73"/>
      <c r="F19" s="73"/>
      <c r="G19" s="122"/>
      <c r="H19" s="122"/>
      <c r="I19" s="122"/>
      <c r="J19" s="122"/>
      <c r="K19" s="122"/>
      <c r="L19" s="122"/>
    </row>
    <row r="20" spans="1:19" ht="75" x14ac:dyDescent="0.25">
      <c r="A20" s="152"/>
      <c r="B20" s="47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77"/>
      <c r="D20" s="73"/>
      <c r="E20" s="73"/>
      <c r="F20" s="73"/>
      <c r="G20" s="113"/>
      <c r="H20" s="113"/>
      <c r="I20" s="113"/>
      <c r="J20" s="113"/>
      <c r="K20" s="113"/>
      <c r="L20" s="113"/>
    </row>
    <row r="21" spans="1:19" ht="75" x14ac:dyDescent="0.25">
      <c r="A21" s="152"/>
      <c r="B21" s="47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77"/>
      <c r="D21" s="73"/>
      <c r="E21" s="73"/>
      <c r="F21" s="73"/>
    </row>
    <row r="22" spans="1:19" ht="60" x14ac:dyDescent="0.25">
      <c r="A22" s="152"/>
      <c r="B22" s="47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77"/>
      <c r="D22" s="73"/>
      <c r="E22" s="73"/>
      <c r="F22" s="73"/>
    </row>
    <row r="23" spans="1:19" ht="60" x14ac:dyDescent="0.25">
      <c r="A23" s="152"/>
      <c r="B23" s="47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77"/>
      <c r="D23" s="73"/>
      <c r="E23" s="73"/>
      <c r="F23" s="73"/>
    </row>
    <row r="24" spans="1:19" ht="60.75" customHeight="1" x14ac:dyDescent="0.25">
      <c r="A24" s="162"/>
      <c r="B24" s="47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77"/>
      <c r="D24" s="73"/>
      <c r="E24" s="73"/>
      <c r="F24" s="73"/>
    </row>
    <row r="25" spans="1:19" ht="18" customHeight="1" x14ac:dyDescent="0.25">
      <c r="A25" s="158" t="s">
        <v>30</v>
      </c>
      <c r="B25" s="159"/>
      <c r="C25" s="78" t="e">
        <f>AVERAGE(C19:C24)</f>
        <v>#DIV/0!</v>
      </c>
      <c r="D25" s="73"/>
      <c r="E25" s="73"/>
      <c r="F25" s="73"/>
    </row>
    <row r="26" spans="1:19" ht="33.75" customHeight="1" x14ac:dyDescent="0.25">
      <c r="A26" s="157" t="str">
        <f>УПРАВЛЕНИЕ!A22</f>
        <v>Эстетическое воспитание</v>
      </c>
      <c r="B26" s="76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77"/>
      <c r="D26" s="73"/>
      <c r="E26" s="73"/>
      <c r="F26" s="73"/>
      <c r="G26" s="68"/>
      <c r="H26" s="68"/>
      <c r="I26" s="68"/>
      <c r="J26" s="68"/>
      <c r="K26" s="68"/>
      <c r="L26" s="68"/>
    </row>
    <row r="27" spans="1:19" ht="51" customHeight="1" x14ac:dyDescent="0.25">
      <c r="A27" s="157"/>
      <c r="B27" s="47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77"/>
      <c r="D27" s="73"/>
      <c r="E27" s="73"/>
      <c r="F27" s="73"/>
      <c r="G27" s="68"/>
      <c r="H27" s="68"/>
      <c r="I27" s="68"/>
      <c r="J27" s="68"/>
      <c r="K27" s="68"/>
      <c r="L27" s="68"/>
      <c r="M27" s="58"/>
    </row>
    <row r="28" spans="1:19" ht="45" x14ac:dyDescent="0.25">
      <c r="A28" s="157"/>
      <c r="B28" s="47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77"/>
      <c r="D28" s="73"/>
      <c r="E28" s="73"/>
      <c r="F28" s="73"/>
      <c r="G28" s="68"/>
      <c r="H28" s="68"/>
      <c r="I28" s="68"/>
      <c r="J28" s="68"/>
      <c r="K28" s="68"/>
      <c r="L28" s="68"/>
      <c r="M28" s="58"/>
    </row>
    <row r="29" spans="1:19" ht="61.5" customHeight="1" x14ac:dyDescent="0.25">
      <c r="A29" s="157"/>
      <c r="B29" s="47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77"/>
      <c r="D29" s="73"/>
      <c r="E29" s="73"/>
      <c r="F29" s="73"/>
      <c r="K29" s="58"/>
      <c r="L29" s="58"/>
      <c r="M29" s="58"/>
    </row>
    <row r="30" spans="1:19" ht="18" customHeight="1" x14ac:dyDescent="0.25">
      <c r="A30" s="158" t="s">
        <v>31</v>
      </c>
      <c r="B30" s="159"/>
      <c r="C30" s="78" t="e">
        <f>AVERAGE(C26:C29)</f>
        <v>#DIV/0!</v>
      </c>
      <c r="D30" s="73"/>
      <c r="E30" s="73"/>
      <c r="F30" s="73"/>
      <c r="K30" s="58"/>
      <c r="L30" s="58"/>
      <c r="M30" s="58"/>
    </row>
    <row r="31" spans="1:19" ht="50.25" customHeight="1" x14ac:dyDescent="0.25">
      <c r="A31" s="157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47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77"/>
      <c r="D31" s="73"/>
      <c r="E31" s="73"/>
      <c r="F31" s="73"/>
      <c r="G31" s="59"/>
      <c r="H31" s="59"/>
      <c r="I31" s="59"/>
      <c r="J31" s="59"/>
      <c r="K31" s="58"/>
      <c r="L31" s="58"/>
      <c r="M31" s="58"/>
    </row>
    <row r="32" spans="1:19" ht="64.5" customHeight="1" x14ac:dyDescent="0.25">
      <c r="A32" s="157"/>
      <c r="B32" s="47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77"/>
      <c r="D32" s="73"/>
      <c r="E32" s="73"/>
      <c r="F32" s="73"/>
      <c r="G32" s="59"/>
      <c r="H32" s="59"/>
      <c r="I32" s="59"/>
      <c r="J32" s="59"/>
      <c r="K32" s="58"/>
      <c r="L32" s="58"/>
      <c r="M32" s="58"/>
    </row>
    <row r="33" spans="1:6" ht="63" customHeight="1" x14ac:dyDescent="0.25">
      <c r="A33" s="157"/>
      <c r="B33" s="47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77"/>
      <c r="D33" s="73"/>
      <c r="E33" s="73"/>
      <c r="F33" s="73"/>
    </row>
    <row r="34" spans="1:6" ht="33" customHeight="1" x14ac:dyDescent="0.25">
      <c r="A34" s="157"/>
      <c r="B34" s="47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77"/>
      <c r="D34" s="73"/>
      <c r="E34" s="73"/>
      <c r="F34" s="73"/>
    </row>
    <row r="35" spans="1:6" ht="60" x14ac:dyDescent="0.25">
      <c r="A35" s="157"/>
      <c r="B35" s="47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77"/>
      <c r="D35" s="73"/>
      <c r="E35" s="73"/>
      <c r="F35" s="73"/>
    </row>
    <row r="36" spans="1:6" ht="45" x14ac:dyDescent="0.25">
      <c r="A36" s="157"/>
      <c r="B36" s="47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77"/>
      <c r="D36" s="73"/>
      <c r="E36" s="73"/>
      <c r="F36" s="73"/>
    </row>
    <row r="37" spans="1:6" ht="18" customHeight="1" x14ac:dyDescent="0.25">
      <c r="A37" s="158" t="s">
        <v>32</v>
      </c>
      <c r="B37" s="159"/>
      <c r="C37" s="78" t="e">
        <f>AVERAGE(C31:C36)</f>
        <v>#DIV/0!</v>
      </c>
      <c r="D37" s="73"/>
      <c r="E37" s="73"/>
      <c r="F37" s="73"/>
    </row>
    <row r="38" spans="1:6" ht="45" x14ac:dyDescent="0.25">
      <c r="A38" s="157" t="str">
        <f>УПРАВЛЕНИЕ!A32</f>
        <v>Трудовое воспитание</v>
      </c>
      <c r="B38" s="47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77"/>
      <c r="D38" s="73"/>
      <c r="E38" s="73"/>
      <c r="F38" s="73"/>
    </row>
    <row r="39" spans="1:6" ht="60" x14ac:dyDescent="0.25">
      <c r="A39" s="157"/>
      <c r="B39" s="47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77"/>
      <c r="D39" s="73"/>
      <c r="E39" s="73"/>
      <c r="F39" s="73"/>
    </row>
    <row r="40" spans="1:6" ht="64.5" customHeight="1" x14ac:dyDescent="0.25">
      <c r="A40" s="157"/>
      <c r="B40" s="47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77"/>
      <c r="D40" s="73"/>
      <c r="E40" s="73"/>
      <c r="F40" s="73"/>
    </row>
    <row r="41" spans="1:6" ht="45" x14ac:dyDescent="0.25">
      <c r="A41" s="157"/>
      <c r="B41" s="47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77"/>
      <c r="D41" s="73"/>
      <c r="E41" s="73"/>
      <c r="F41" s="73"/>
    </row>
    <row r="42" spans="1:6" ht="60" x14ac:dyDescent="0.25">
      <c r="A42" s="157"/>
      <c r="B42" s="47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77"/>
      <c r="D42" s="73"/>
      <c r="E42" s="73"/>
      <c r="F42" s="73"/>
    </row>
    <row r="43" spans="1:6" ht="45" x14ac:dyDescent="0.25">
      <c r="A43" s="157"/>
      <c r="B43" s="47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77"/>
      <c r="D43" s="73"/>
      <c r="E43" s="73"/>
      <c r="F43" s="73"/>
    </row>
    <row r="44" spans="1:6" ht="17.25" customHeight="1" x14ac:dyDescent="0.25">
      <c r="A44" s="158" t="s">
        <v>34</v>
      </c>
      <c r="B44" s="159"/>
      <c r="C44" s="78" t="e">
        <f>AVERAGE(C38:C43)</f>
        <v>#DIV/0!</v>
      </c>
      <c r="D44" s="73"/>
      <c r="E44" s="73"/>
      <c r="F44" s="73"/>
    </row>
    <row r="45" spans="1:6" ht="60" x14ac:dyDescent="0.25">
      <c r="A45" s="157" t="str">
        <f>УПРАВЛЕНИЕ!A38</f>
        <v>Экологическое воспитание</v>
      </c>
      <c r="B45" s="47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77"/>
      <c r="D45" s="73"/>
      <c r="E45" s="73"/>
      <c r="F45" s="73"/>
    </row>
    <row r="46" spans="1:6" ht="23.25" customHeight="1" x14ac:dyDescent="0.25">
      <c r="A46" s="157"/>
      <c r="B46" s="47" t="str">
        <f>УПРАВЛЕНИЕ!B39</f>
        <v>Выражает деятельное неприятие действий, приносящих вред природе.</v>
      </c>
      <c r="C46" s="77"/>
      <c r="D46" s="73"/>
      <c r="E46" s="73"/>
      <c r="F46" s="73"/>
    </row>
    <row r="47" spans="1:6" ht="30" x14ac:dyDescent="0.25">
      <c r="A47" s="157"/>
      <c r="B47" s="47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77"/>
      <c r="D47" s="73"/>
      <c r="E47" s="73"/>
      <c r="F47" s="73"/>
    </row>
    <row r="48" spans="1:6" ht="45" x14ac:dyDescent="0.25">
      <c r="A48" s="157"/>
      <c r="B48" s="47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77"/>
      <c r="D48" s="73"/>
      <c r="E48" s="73"/>
      <c r="F48" s="73"/>
    </row>
    <row r="49" spans="1:6" ht="18" customHeight="1" x14ac:dyDescent="0.25">
      <c r="A49" s="158" t="s">
        <v>44</v>
      </c>
      <c r="B49" s="159"/>
      <c r="C49" s="78" t="e">
        <f>AVERAGE(C45:C48)</f>
        <v>#DIV/0!</v>
      </c>
      <c r="D49" s="73"/>
      <c r="E49" s="73"/>
      <c r="F49" s="73"/>
    </row>
    <row r="50" spans="1:6" ht="32.25" customHeight="1" x14ac:dyDescent="0.25">
      <c r="A50" s="157" t="str">
        <f>УПРАВЛЕНИЕ!A42</f>
        <v>Ценность научного познания</v>
      </c>
      <c r="B50" s="47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77"/>
      <c r="D50" s="73"/>
      <c r="E50" s="73"/>
      <c r="F50" s="73"/>
    </row>
    <row r="51" spans="1:6" ht="60" x14ac:dyDescent="0.25">
      <c r="A51" s="157"/>
      <c r="B51" s="47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77"/>
      <c r="D51" s="73"/>
      <c r="E51" s="73"/>
      <c r="F51" s="73"/>
    </row>
    <row r="52" spans="1:6" ht="30" x14ac:dyDescent="0.25">
      <c r="A52" s="157"/>
      <c r="B52" s="47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77"/>
      <c r="D52" s="73"/>
      <c r="E52" s="73"/>
      <c r="F52" s="73"/>
    </row>
    <row r="53" spans="1:6" ht="47.25" customHeight="1" x14ac:dyDescent="0.25">
      <c r="A53" s="157"/>
      <c r="B53" s="47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77"/>
      <c r="D53" s="73"/>
      <c r="E53" s="73"/>
      <c r="F53" s="73"/>
    </row>
    <row r="54" spans="1:6" x14ac:dyDescent="0.25">
      <c r="A54" s="158" t="s">
        <v>35</v>
      </c>
      <c r="B54" s="159"/>
      <c r="C54" s="78" t="e">
        <f>AVERAGE(C50:C53)</f>
        <v>#DIV/0!</v>
      </c>
      <c r="D54" s="73"/>
      <c r="E54" s="73"/>
      <c r="F54" s="73"/>
    </row>
    <row r="55" spans="1:6" s="37" customFormat="1" x14ac:dyDescent="0.25">
      <c r="A55" s="119"/>
      <c r="B55" s="120"/>
      <c r="C55" s="121"/>
      <c r="D55" s="38"/>
      <c r="E55" s="38"/>
      <c r="F55" s="38"/>
    </row>
    <row r="56" spans="1:6" hidden="1" x14ac:dyDescent="0.25">
      <c r="A56" s="46" t="s">
        <v>38</v>
      </c>
      <c r="B56" s="45" t="e">
        <f>C13</f>
        <v>#DIV/0!</v>
      </c>
    </row>
    <row r="57" spans="1:6" hidden="1" x14ac:dyDescent="0.25">
      <c r="A57" s="46" t="s">
        <v>39</v>
      </c>
      <c r="B57" s="45" t="e">
        <f>C18</f>
        <v>#DIV/0!</v>
      </c>
    </row>
    <row r="58" spans="1:6" ht="30" hidden="1" x14ac:dyDescent="0.25">
      <c r="A58" s="46" t="s">
        <v>36</v>
      </c>
      <c r="B58" s="45" t="e">
        <f>C25</f>
        <v>#DIV/0!</v>
      </c>
    </row>
    <row r="59" spans="1:6" hidden="1" x14ac:dyDescent="0.25">
      <c r="A59" s="67" t="s">
        <v>37</v>
      </c>
      <c r="B59" s="45" t="e">
        <f>C30</f>
        <v>#DIV/0!</v>
      </c>
    </row>
    <row r="60" spans="1:6" hidden="1" x14ac:dyDescent="0.25">
      <c r="A60" s="46" t="s">
        <v>40</v>
      </c>
      <c r="B60" s="45" t="e">
        <f>C37</f>
        <v>#DIV/0!</v>
      </c>
    </row>
    <row r="61" spans="1:6" hidden="1" x14ac:dyDescent="0.25">
      <c r="A61" s="46" t="s">
        <v>41</v>
      </c>
      <c r="B61" s="45" t="e">
        <f>C44</f>
        <v>#DIV/0!</v>
      </c>
    </row>
    <row r="62" spans="1:6" hidden="1" x14ac:dyDescent="0.25">
      <c r="A62" s="24" t="s">
        <v>42</v>
      </c>
      <c r="B62" s="45" t="e">
        <f>C49</f>
        <v>#DIV/0!</v>
      </c>
    </row>
    <row r="63" spans="1:6" ht="30" hidden="1" x14ac:dyDescent="0.25">
      <c r="A63" s="46" t="s">
        <v>26</v>
      </c>
      <c r="B63" s="45" t="e">
        <f>C54</f>
        <v>#DIV/0!</v>
      </c>
    </row>
    <row r="64" spans="1:6" hidden="1" x14ac:dyDescent="0.25">
      <c r="A64" s="80" t="s">
        <v>16</v>
      </c>
      <c r="B64" s="81" t="e">
        <f>AVERAGE(B56:B63)</f>
        <v>#DIV/0!</v>
      </c>
    </row>
    <row r="68" spans="1:2" x14ac:dyDescent="0.25">
      <c r="B68" s="25" t="s">
        <v>17</v>
      </c>
    </row>
    <row r="69" spans="1:2" ht="75" hidden="1" x14ac:dyDescent="0.25">
      <c r="A69" s="46" t="s">
        <v>0</v>
      </c>
    </row>
    <row r="70" spans="1:2" ht="75" hidden="1" x14ac:dyDescent="0.25">
      <c r="A70" s="46" t="s">
        <v>1</v>
      </c>
    </row>
    <row r="71" spans="1:2" ht="75" hidden="1" x14ac:dyDescent="0.25">
      <c r="A71" s="46" t="s">
        <v>2</v>
      </c>
    </row>
    <row r="72" spans="1:2" hidden="1" x14ac:dyDescent="0.25"/>
    <row r="73" spans="1:2" hidden="1" x14ac:dyDescent="0.25">
      <c r="A73" s="24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  <mergeCell ref="O7:S7"/>
    <mergeCell ref="O8:R9"/>
    <mergeCell ref="S8:S11"/>
    <mergeCell ref="T8:T9"/>
    <mergeCell ref="A13:B13"/>
    <mergeCell ref="A50:A53"/>
    <mergeCell ref="A54:B54"/>
    <mergeCell ref="A31:A36"/>
    <mergeCell ref="A37:B37"/>
    <mergeCell ref="A44:B44"/>
    <mergeCell ref="A45:A48"/>
    <mergeCell ref="A49:B49"/>
    <mergeCell ref="A38:A43"/>
  </mergeCells>
  <conditionalFormatting sqref="A3">
    <cfRule type="cellIs" dxfId="22" priority="2" operator="equal">
      <formula>0</formula>
    </cfRule>
  </conditionalFormatting>
  <conditionalFormatting sqref="F6 J5 L6">
    <cfRule type="cellIs" dxfId="21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4" customWidth="1"/>
    <col min="2" max="2" width="71.140625" style="25" customWidth="1"/>
    <col min="3" max="3" width="8.7109375" style="25" customWidth="1"/>
    <col min="4" max="6" width="7.140625" style="6" customWidth="1"/>
    <col min="7" max="8" width="9.140625" style="6"/>
    <col min="9" max="10" width="7.42578125" style="6" customWidth="1"/>
    <col min="11" max="11" width="9.140625" style="6"/>
    <col min="12" max="12" width="10.5703125" style="6" customWidth="1"/>
    <col min="13" max="13" width="12" style="6" customWidth="1"/>
    <col min="14" max="16" width="9.140625" style="6"/>
    <col min="17" max="17" width="7.42578125" style="6" customWidth="1"/>
    <col min="18" max="18" width="9.140625" style="6"/>
    <col min="19" max="19" width="5.7109375" style="6" customWidth="1"/>
    <col min="20" max="20" width="4.140625" style="6" customWidth="1"/>
    <col min="21" max="16384" width="9.140625" style="6"/>
  </cols>
  <sheetData>
    <row r="1" spans="1:25" x14ac:dyDescent="0.25">
      <c r="A1" s="150" t="str">
        <f>СТАРТ!A1</f>
        <v>Мониторинг личностных результатов обучающихся (CОО)</v>
      </c>
      <c r="B1" s="150"/>
      <c r="C1" s="150"/>
    </row>
    <row r="3" spans="1:25" ht="21" customHeight="1" x14ac:dyDescent="0.25">
      <c r="A3" s="8">
        <f>СТАРТ!B5</f>
        <v>0</v>
      </c>
      <c r="B3" s="75">
        <f>СТАРТ!B11</f>
        <v>0</v>
      </c>
      <c r="C3" s="60">
        <f>СТАРТ!D5</f>
        <v>0</v>
      </c>
      <c r="D3" s="74"/>
      <c r="E3" s="154" t="s">
        <v>76</v>
      </c>
      <c r="F3" s="154"/>
      <c r="G3" s="154"/>
      <c r="H3" s="154"/>
      <c r="I3" s="154"/>
      <c r="J3" s="154"/>
      <c r="K3" s="154"/>
      <c r="L3" s="154"/>
      <c r="M3" s="154"/>
    </row>
    <row r="4" spans="1:25" ht="15.75" x14ac:dyDescent="0.25">
      <c r="A4" s="117" t="s">
        <v>4</v>
      </c>
      <c r="B4" s="114"/>
      <c r="C4" s="117" t="s">
        <v>5</v>
      </c>
      <c r="D4" s="54"/>
      <c r="E4" s="54"/>
      <c r="F4" s="155">
        <f>B3</f>
        <v>0</v>
      </c>
      <c r="G4" s="155"/>
      <c r="H4" s="155"/>
      <c r="I4" s="155"/>
      <c r="J4" s="155"/>
      <c r="K4" s="155"/>
      <c r="L4" s="155"/>
      <c r="M4" s="155"/>
    </row>
    <row r="5" spans="1:25" ht="21" customHeight="1" x14ac:dyDescent="0.25">
      <c r="D5" s="54"/>
      <c r="E5" s="54"/>
      <c r="F5" s="54"/>
      <c r="G5" s="56"/>
      <c r="H5" s="153" t="s">
        <v>19</v>
      </c>
      <c r="I5" s="153"/>
      <c r="J5" s="57">
        <f>СТАРТ!D5</f>
        <v>0</v>
      </c>
      <c r="K5" s="54" t="s">
        <v>14</v>
      </c>
      <c r="L5" s="54"/>
      <c r="M5" s="55"/>
    </row>
    <row r="6" spans="1:25" ht="48.75" customHeight="1" x14ac:dyDescent="0.25">
      <c r="A6" s="79" t="s">
        <v>21</v>
      </c>
      <c r="B6" s="79" t="s">
        <v>12</v>
      </c>
      <c r="C6" s="79" t="s">
        <v>3</v>
      </c>
      <c r="D6" s="73"/>
      <c r="E6" s="73"/>
      <c r="F6" s="145">
        <f>СТАРТ!B3</f>
        <v>0</v>
      </c>
      <c r="G6" s="145"/>
      <c r="I6" s="51"/>
      <c r="J6" s="52"/>
      <c r="L6" s="148">
        <f>A3</f>
        <v>0</v>
      </c>
      <c r="M6" s="148"/>
    </row>
    <row r="7" spans="1:25" ht="45.75" customHeight="1" x14ac:dyDescent="0.25">
      <c r="A7" s="151" t="str">
        <f>УПРАВЛЕНИЕ!A6</f>
        <v>Гражданское воспитание</v>
      </c>
      <c r="B7" s="47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77"/>
      <c r="D7" s="71"/>
      <c r="E7" s="71"/>
      <c r="F7" s="146" t="s">
        <v>15</v>
      </c>
      <c r="G7" s="146"/>
      <c r="H7" s="31"/>
      <c r="I7" s="48"/>
      <c r="J7" s="49"/>
      <c r="L7" s="146" t="s">
        <v>4</v>
      </c>
      <c r="M7" s="146"/>
      <c r="O7" s="147" t="s">
        <v>13</v>
      </c>
      <c r="P7" s="147"/>
      <c r="Q7" s="147"/>
      <c r="R7" s="147"/>
      <c r="S7" s="147"/>
      <c r="T7" s="93"/>
    </row>
    <row r="8" spans="1:25" ht="60" customHeight="1" x14ac:dyDescent="0.25">
      <c r="A8" s="152"/>
      <c r="B8" s="47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77"/>
      <c r="D8" s="72"/>
      <c r="E8" s="72"/>
      <c r="F8" s="72"/>
      <c r="O8" s="149" t="s">
        <v>50</v>
      </c>
      <c r="P8" s="149"/>
      <c r="Q8" s="149"/>
      <c r="R8" s="149"/>
      <c r="S8" s="144" t="s">
        <v>51</v>
      </c>
      <c r="T8" s="156"/>
    </row>
    <row r="9" spans="1:25" ht="60" customHeight="1" x14ac:dyDescent="0.25">
      <c r="A9" s="152"/>
      <c r="B9" s="47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77"/>
      <c r="D9" s="72"/>
      <c r="E9" s="72"/>
      <c r="F9" s="72"/>
      <c r="O9" s="149"/>
      <c r="P9" s="149"/>
      <c r="Q9" s="149"/>
      <c r="R9" s="149"/>
      <c r="S9" s="144"/>
      <c r="T9" s="156"/>
      <c r="Y9" s="53"/>
    </row>
    <row r="10" spans="1:25" ht="48" customHeight="1" x14ac:dyDescent="0.25">
      <c r="A10" s="152"/>
      <c r="B10" s="47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77"/>
      <c r="D10" s="72"/>
      <c r="E10" s="72"/>
      <c r="F10" s="72"/>
      <c r="H10" s="48"/>
      <c r="I10" s="48"/>
      <c r="J10" s="49"/>
      <c r="O10" s="112"/>
      <c r="P10" s="112"/>
      <c r="Q10" s="112"/>
      <c r="R10" s="112"/>
      <c r="S10" s="144"/>
      <c r="T10" s="116"/>
    </row>
    <row r="11" spans="1:25" ht="60" customHeight="1" x14ac:dyDescent="0.25">
      <c r="A11" s="152"/>
      <c r="B11" s="47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77"/>
      <c r="D11" s="42"/>
      <c r="E11" s="42"/>
      <c r="F11" s="42"/>
      <c r="H11" s="40"/>
      <c r="I11" s="40"/>
      <c r="J11" s="41"/>
      <c r="O11" s="112"/>
      <c r="P11" s="112"/>
      <c r="Q11" s="112"/>
      <c r="R11" s="112"/>
      <c r="S11" s="144"/>
      <c r="T11" s="116"/>
    </row>
    <row r="12" spans="1:25" ht="45.75" customHeight="1" x14ac:dyDescent="0.25">
      <c r="A12" s="152"/>
      <c r="B12" s="47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77"/>
      <c r="D12" s="42"/>
      <c r="E12" s="42"/>
      <c r="F12" s="42"/>
      <c r="G12" s="40"/>
      <c r="H12" s="40"/>
      <c r="I12" s="40"/>
      <c r="J12" s="41"/>
      <c r="O12" s="94"/>
      <c r="P12" s="94"/>
      <c r="Q12" s="94"/>
      <c r="R12" s="94"/>
      <c r="S12" s="94"/>
      <c r="T12" s="115"/>
    </row>
    <row r="13" spans="1:25" ht="18" customHeight="1" x14ac:dyDescent="0.25">
      <c r="A13" s="160" t="s">
        <v>27</v>
      </c>
      <c r="B13" s="161"/>
      <c r="C13" s="78" t="e">
        <f>AVERAGE(C7:C12)</f>
        <v>#DIV/0!</v>
      </c>
      <c r="D13" s="42"/>
      <c r="E13" s="42"/>
      <c r="F13" s="42"/>
      <c r="G13" s="40"/>
      <c r="H13" s="40"/>
      <c r="I13" s="40"/>
      <c r="J13" s="41"/>
      <c r="O13" s="48"/>
      <c r="P13" s="48"/>
      <c r="Q13" s="48" t="s">
        <v>17</v>
      </c>
      <c r="R13" s="48"/>
      <c r="S13" s="48"/>
    </row>
    <row r="14" spans="1:25" ht="48.75" customHeight="1" x14ac:dyDescent="0.25">
      <c r="A14" s="151" t="str">
        <f>УПРАВЛЕНИЕ!A12</f>
        <v>Патриотическое воспитание</v>
      </c>
      <c r="B14" s="47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77"/>
      <c r="D14" s="42"/>
      <c r="E14" s="42"/>
      <c r="F14" s="42"/>
      <c r="G14" s="42"/>
      <c r="H14" s="42"/>
      <c r="I14" s="69" t="s">
        <v>43</v>
      </c>
      <c r="J14" s="43"/>
      <c r="L14" s="50" t="e">
        <f>B64</f>
        <v>#DIV/0!</v>
      </c>
      <c r="O14" s="48"/>
      <c r="P14" s="48"/>
      <c r="Q14" s="48"/>
      <c r="R14" s="48"/>
      <c r="S14" s="48"/>
    </row>
    <row r="15" spans="1:25" ht="48" customHeight="1" x14ac:dyDescent="0.25">
      <c r="A15" s="152"/>
      <c r="B15" s="47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77"/>
      <c r="D15" s="73"/>
      <c r="E15" s="73"/>
      <c r="F15" s="73"/>
      <c r="O15" s="82"/>
      <c r="P15" s="82"/>
      <c r="Q15" s="82"/>
      <c r="R15" s="82"/>
      <c r="S15" s="82"/>
    </row>
    <row r="16" spans="1:25" ht="60" customHeight="1" x14ac:dyDescent="0.25">
      <c r="A16" s="152"/>
      <c r="B16" s="47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77"/>
      <c r="D16" s="73"/>
      <c r="E16" s="73"/>
      <c r="F16" s="73"/>
      <c r="G16" s="143" t="s">
        <v>46</v>
      </c>
      <c r="H16" s="143"/>
      <c r="I16" s="143"/>
      <c r="J16" s="143"/>
      <c r="K16" s="143"/>
      <c r="L16" s="143"/>
      <c r="O16" s="82"/>
      <c r="P16" s="82"/>
      <c r="Q16" s="82"/>
      <c r="R16" s="82"/>
      <c r="S16" s="82"/>
    </row>
    <row r="17" spans="1:19" ht="45" customHeight="1" x14ac:dyDescent="0.3">
      <c r="A17" s="162"/>
      <c r="B17" s="47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77"/>
      <c r="D17" s="73"/>
      <c r="E17" s="73"/>
      <c r="F17" s="73"/>
      <c r="G17" s="143"/>
      <c r="H17" s="143"/>
      <c r="I17" s="143"/>
      <c r="J17" s="143"/>
      <c r="K17" s="143"/>
      <c r="L17" s="143"/>
      <c r="O17" s="82"/>
      <c r="P17" s="99"/>
      <c r="Q17" s="99"/>
      <c r="R17" s="99"/>
      <c r="S17" s="83"/>
    </row>
    <row r="18" spans="1:19" ht="18" customHeight="1" x14ac:dyDescent="0.25">
      <c r="A18" s="160" t="s">
        <v>29</v>
      </c>
      <c r="B18" s="161"/>
      <c r="C18" s="78" t="e">
        <f>AVERAGE(C14:C17)</f>
        <v>#DIV/0!</v>
      </c>
      <c r="D18" s="73"/>
      <c r="E18" s="73"/>
      <c r="F18" s="73"/>
      <c r="G18" s="122"/>
      <c r="H18" s="122"/>
      <c r="I18" s="122"/>
      <c r="J18" s="122"/>
      <c r="K18" s="122"/>
      <c r="L18" s="122"/>
    </row>
    <row r="19" spans="1:19" ht="45" x14ac:dyDescent="0.25">
      <c r="A19" s="151" t="str">
        <f>УПРАВЛЕНИЕ!A16</f>
        <v>Духовно-нравственное воспитание</v>
      </c>
      <c r="B19" s="47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77"/>
      <c r="D19" s="73"/>
      <c r="E19" s="73"/>
      <c r="F19" s="73"/>
      <c r="G19" s="122"/>
      <c r="H19" s="122"/>
      <c r="I19" s="122"/>
      <c r="J19" s="122"/>
      <c r="K19" s="122"/>
      <c r="L19" s="122"/>
    </row>
    <row r="20" spans="1:19" ht="75" x14ac:dyDescent="0.25">
      <c r="A20" s="152"/>
      <c r="B20" s="47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77"/>
      <c r="D20" s="73"/>
      <c r="E20" s="73"/>
      <c r="F20" s="73"/>
      <c r="G20" s="113"/>
      <c r="H20" s="113"/>
      <c r="I20" s="113"/>
      <c r="J20" s="113"/>
      <c r="K20" s="113"/>
      <c r="L20" s="113"/>
    </row>
    <row r="21" spans="1:19" ht="75" x14ac:dyDescent="0.25">
      <c r="A21" s="152"/>
      <c r="B21" s="47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77"/>
      <c r="D21" s="73"/>
      <c r="E21" s="73"/>
      <c r="F21" s="73"/>
    </row>
    <row r="22" spans="1:19" ht="60" x14ac:dyDescent="0.25">
      <c r="A22" s="152"/>
      <c r="B22" s="47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77"/>
      <c r="D22" s="73"/>
      <c r="E22" s="73"/>
      <c r="F22" s="73"/>
    </row>
    <row r="23" spans="1:19" ht="60" x14ac:dyDescent="0.25">
      <c r="A23" s="152"/>
      <c r="B23" s="47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77"/>
      <c r="D23" s="73"/>
      <c r="E23" s="73"/>
      <c r="F23" s="73"/>
    </row>
    <row r="24" spans="1:19" ht="60.75" customHeight="1" x14ac:dyDescent="0.25">
      <c r="A24" s="162"/>
      <c r="B24" s="47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77"/>
      <c r="D24" s="73"/>
      <c r="E24" s="73"/>
      <c r="F24" s="73"/>
    </row>
    <row r="25" spans="1:19" ht="18" customHeight="1" x14ac:dyDescent="0.25">
      <c r="A25" s="158" t="s">
        <v>30</v>
      </c>
      <c r="B25" s="159"/>
      <c r="C25" s="78" t="e">
        <f>AVERAGE(C19:C24)</f>
        <v>#DIV/0!</v>
      </c>
      <c r="D25" s="73"/>
      <c r="E25" s="73"/>
      <c r="F25" s="73"/>
    </row>
    <row r="26" spans="1:19" ht="33.75" customHeight="1" x14ac:dyDescent="0.25">
      <c r="A26" s="157" t="str">
        <f>УПРАВЛЕНИЕ!A22</f>
        <v>Эстетическое воспитание</v>
      </c>
      <c r="B26" s="76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77"/>
      <c r="D26" s="73"/>
      <c r="E26" s="73"/>
      <c r="F26" s="73"/>
      <c r="G26" s="68"/>
      <c r="H26" s="68"/>
      <c r="I26" s="68"/>
      <c r="J26" s="68"/>
      <c r="K26" s="68"/>
      <c r="L26" s="68"/>
    </row>
    <row r="27" spans="1:19" ht="51" customHeight="1" x14ac:dyDescent="0.25">
      <c r="A27" s="157"/>
      <c r="B27" s="47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77"/>
      <c r="D27" s="73"/>
      <c r="E27" s="73"/>
      <c r="F27" s="73"/>
      <c r="G27" s="68"/>
      <c r="H27" s="68"/>
      <c r="I27" s="68"/>
      <c r="J27" s="68"/>
      <c r="K27" s="68"/>
      <c r="L27" s="68"/>
      <c r="M27" s="58"/>
    </row>
    <row r="28" spans="1:19" ht="45" x14ac:dyDescent="0.25">
      <c r="A28" s="157"/>
      <c r="B28" s="47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77"/>
      <c r="D28" s="73"/>
      <c r="E28" s="73"/>
      <c r="F28" s="73"/>
      <c r="G28" s="68"/>
      <c r="H28" s="68"/>
      <c r="I28" s="68"/>
      <c r="J28" s="68"/>
      <c r="K28" s="68"/>
      <c r="L28" s="68"/>
      <c r="M28" s="58"/>
    </row>
    <row r="29" spans="1:19" ht="61.5" customHeight="1" x14ac:dyDescent="0.25">
      <c r="A29" s="157"/>
      <c r="B29" s="47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77"/>
      <c r="D29" s="73"/>
      <c r="E29" s="73"/>
      <c r="F29" s="73"/>
      <c r="K29" s="58"/>
      <c r="L29" s="58"/>
      <c r="M29" s="58"/>
    </row>
    <row r="30" spans="1:19" ht="18" customHeight="1" x14ac:dyDescent="0.25">
      <c r="A30" s="158" t="s">
        <v>31</v>
      </c>
      <c r="B30" s="159"/>
      <c r="C30" s="78" t="e">
        <f>AVERAGE(C26:C29)</f>
        <v>#DIV/0!</v>
      </c>
      <c r="D30" s="73"/>
      <c r="E30" s="73"/>
      <c r="F30" s="73"/>
      <c r="K30" s="58"/>
      <c r="L30" s="58"/>
      <c r="M30" s="58"/>
    </row>
    <row r="31" spans="1:19" ht="50.25" customHeight="1" x14ac:dyDescent="0.25">
      <c r="A31" s="157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47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77"/>
      <c r="D31" s="73"/>
      <c r="E31" s="73"/>
      <c r="F31" s="73"/>
      <c r="G31" s="59"/>
      <c r="H31" s="59"/>
      <c r="I31" s="59"/>
      <c r="J31" s="59"/>
      <c r="K31" s="58"/>
      <c r="L31" s="58"/>
      <c r="M31" s="58"/>
    </row>
    <row r="32" spans="1:19" ht="64.5" customHeight="1" x14ac:dyDescent="0.25">
      <c r="A32" s="157"/>
      <c r="B32" s="47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77"/>
      <c r="D32" s="73"/>
      <c r="E32" s="73"/>
      <c r="F32" s="73"/>
      <c r="G32" s="59"/>
      <c r="H32" s="59"/>
      <c r="I32" s="59"/>
      <c r="J32" s="59"/>
      <c r="K32" s="58"/>
      <c r="L32" s="58"/>
      <c r="M32" s="58"/>
    </row>
    <row r="33" spans="1:6" ht="63" customHeight="1" x14ac:dyDescent="0.25">
      <c r="A33" s="157"/>
      <c r="B33" s="47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77"/>
      <c r="D33" s="73"/>
      <c r="E33" s="73"/>
      <c r="F33" s="73"/>
    </row>
    <row r="34" spans="1:6" ht="33" customHeight="1" x14ac:dyDescent="0.25">
      <c r="A34" s="157"/>
      <c r="B34" s="47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77"/>
      <c r="D34" s="73"/>
      <c r="E34" s="73"/>
      <c r="F34" s="73"/>
    </row>
    <row r="35" spans="1:6" ht="60" x14ac:dyDescent="0.25">
      <c r="A35" s="157"/>
      <c r="B35" s="47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77"/>
      <c r="D35" s="73"/>
      <c r="E35" s="73"/>
      <c r="F35" s="73"/>
    </row>
    <row r="36" spans="1:6" ht="45" x14ac:dyDescent="0.25">
      <c r="A36" s="157"/>
      <c r="B36" s="47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77"/>
      <c r="D36" s="73"/>
      <c r="E36" s="73"/>
      <c r="F36" s="73"/>
    </row>
    <row r="37" spans="1:6" ht="18" customHeight="1" x14ac:dyDescent="0.25">
      <c r="A37" s="158" t="s">
        <v>32</v>
      </c>
      <c r="B37" s="159"/>
      <c r="C37" s="78" t="e">
        <f>AVERAGE(C31:C36)</f>
        <v>#DIV/0!</v>
      </c>
      <c r="D37" s="73"/>
      <c r="E37" s="73"/>
      <c r="F37" s="73"/>
    </row>
    <row r="38" spans="1:6" ht="45" x14ac:dyDescent="0.25">
      <c r="A38" s="157" t="str">
        <f>УПРАВЛЕНИЕ!A32</f>
        <v>Трудовое воспитание</v>
      </c>
      <c r="B38" s="47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77"/>
      <c r="D38" s="73"/>
      <c r="E38" s="73"/>
      <c r="F38" s="73"/>
    </row>
    <row r="39" spans="1:6" ht="60" x14ac:dyDescent="0.25">
      <c r="A39" s="157"/>
      <c r="B39" s="47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77"/>
      <c r="D39" s="73"/>
      <c r="E39" s="73"/>
      <c r="F39" s="73"/>
    </row>
    <row r="40" spans="1:6" ht="64.5" customHeight="1" x14ac:dyDescent="0.25">
      <c r="A40" s="157"/>
      <c r="B40" s="47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77"/>
      <c r="D40" s="73"/>
      <c r="E40" s="73"/>
      <c r="F40" s="73"/>
    </row>
    <row r="41" spans="1:6" ht="45" x14ac:dyDescent="0.25">
      <c r="A41" s="157"/>
      <c r="B41" s="47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77"/>
      <c r="D41" s="73"/>
      <c r="E41" s="73"/>
      <c r="F41" s="73"/>
    </row>
    <row r="42" spans="1:6" ht="60" x14ac:dyDescent="0.25">
      <c r="A42" s="157"/>
      <c r="B42" s="47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77"/>
      <c r="D42" s="73"/>
      <c r="E42" s="73"/>
      <c r="F42" s="73"/>
    </row>
    <row r="43" spans="1:6" ht="45" x14ac:dyDescent="0.25">
      <c r="A43" s="157"/>
      <c r="B43" s="47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77"/>
      <c r="D43" s="73"/>
      <c r="E43" s="73"/>
      <c r="F43" s="73"/>
    </row>
    <row r="44" spans="1:6" ht="17.25" customHeight="1" x14ac:dyDescent="0.25">
      <c r="A44" s="158" t="s">
        <v>34</v>
      </c>
      <c r="B44" s="159"/>
      <c r="C44" s="78" t="e">
        <f>AVERAGE(C38:C43)</f>
        <v>#DIV/0!</v>
      </c>
      <c r="D44" s="73"/>
      <c r="E44" s="73"/>
      <c r="F44" s="73"/>
    </row>
    <row r="45" spans="1:6" ht="60" x14ac:dyDescent="0.25">
      <c r="A45" s="157" t="str">
        <f>УПРАВЛЕНИЕ!A38</f>
        <v>Экологическое воспитание</v>
      </c>
      <c r="B45" s="47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77"/>
      <c r="D45" s="73"/>
      <c r="E45" s="73"/>
      <c r="F45" s="73"/>
    </row>
    <row r="46" spans="1:6" ht="23.25" customHeight="1" x14ac:dyDescent="0.25">
      <c r="A46" s="157"/>
      <c r="B46" s="47" t="str">
        <f>УПРАВЛЕНИЕ!B39</f>
        <v>Выражает деятельное неприятие действий, приносящих вред природе.</v>
      </c>
      <c r="C46" s="77"/>
      <c r="D46" s="73"/>
      <c r="E46" s="73"/>
      <c r="F46" s="73"/>
    </row>
    <row r="47" spans="1:6" ht="30" x14ac:dyDescent="0.25">
      <c r="A47" s="157"/>
      <c r="B47" s="47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77"/>
      <c r="D47" s="73"/>
      <c r="E47" s="73"/>
      <c r="F47" s="73"/>
    </row>
    <row r="48" spans="1:6" ht="45" x14ac:dyDescent="0.25">
      <c r="A48" s="157"/>
      <c r="B48" s="47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77"/>
      <c r="D48" s="73"/>
      <c r="E48" s="73"/>
      <c r="F48" s="73"/>
    </row>
    <row r="49" spans="1:6" ht="18" customHeight="1" x14ac:dyDescent="0.25">
      <c r="A49" s="158" t="s">
        <v>44</v>
      </c>
      <c r="B49" s="159"/>
      <c r="C49" s="78" t="e">
        <f>AVERAGE(C45:C48)</f>
        <v>#DIV/0!</v>
      </c>
      <c r="D49" s="73"/>
      <c r="E49" s="73"/>
      <c r="F49" s="73"/>
    </row>
    <row r="50" spans="1:6" ht="32.25" customHeight="1" x14ac:dyDescent="0.25">
      <c r="A50" s="157" t="str">
        <f>УПРАВЛЕНИЕ!A42</f>
        <v>Ценность научного познания</v>
      </c>
      <c r="B50" s="47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77"/>
      <c r="D50" s="73"/>
      <c r="E50" s="73"/>
      <c r="F50" s="73"/>
    </row>
    <row r="51" spans="1:6" ht="60" x14ac:dyDescent="0.25">
      <c r="A51" s="157"/>
      <c r="B51" s="47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77"/>
      <c r="D51" s="73"/>
      <c r="E51" s="73"/>
      <c r="F51" s="73"/>
    </row>
    <row r="52" spans="1:6" ht="30" x14ac:dyDescent="0.25">
      <c r="A52" s="157"/>
      <c r="B52" s="47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77"/>
      <c r="D52" s="73"/>
      <c r="E52" s="73"/>
      <c r="F52" s="73"/>
    </row>
    <row r="53" spans="1:6" ht="47.25" customHeight="1" x14ac:dyDescent="0.25">
      <c r="A53" s="157"/>
      <c r="B53" s="47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77"/>
      <c r="D53" s="73"/>
      <c r="E53" s="73"/>
      <c r="F53" s="73"/>
    </row>
    <row r="54" spans="1:6" x14ac:dyDescent="0.25">
      <c r="A54" s="158" t="s">
        <v>35</v>
      </c>
      <c r="B54" s="159"/>
      <c r="C54" s="78" t="e">
        <f>AVERAGE(C50:C53)</f>
        <v>#DIV/0!</v>
      </c>
      <c r="D54" s="73"/>
      <c r="E54" s="73"/>
      <c r="F54" s="73"/>
    </row>
    <row r="55" spans="1:6" s="37" customFormat="1" x14ac:dyDescent="0.25">
      <c r="A55" s="119"/>
      <c r="B55" s="120"/>
      <c r="C55" s="121"/>
      <c r="D55" s="38"/>
      <c r="E55" s="38"/>
      <c r="F55" s="38"/>
    </row>
    <row r="56" spans="1:6" hidden="1" x14ac:dyDescent="0.25">
      <c r="A56" s="46" t="s">
        <v>38</v>
      </c>
      <c r="B56" s="45" t="e">
        <f>C13</f>
        <v>#DIV/0!</v>
      </c>
    </row>
    <row r="57" spans="1:6" hidden="1" x14ac:dyDescent="0.25">
      <c r="A57" s="46" t="s">
        <v>39</v>
      </c>
      <c r="B57" s="45" t="e">
        <f>C18</f>
        <v>#DIV/0!</v>
      </c>
    </row>
    <row r="58" spans="1:6" ht="30" hidden="1" x14ac:dyDescent="0.25">
      <c r="A58" s="46" t="s">
        <v>36</v>
      </c>
      <c r="B58" s="45" t="e">
        <f>C25</f>
        <v>#DIV/0!</v>
      </c>
    </row>
    <row r="59" spans="1:6" hidden="1" x14ac:dyDescent="0.25">
      <c r="A59" s="67" t="s">
        <v>37</v>
      </c>
      <c r="B59" s="45" t="e">
        <f>C30</f>
        <v>#DIV/0!</v>
      </c>
    </row>
    <row r="60" spans="1:6" hidden="1" x14ac:dyDescent="0.25">
      <c r="A60" s="46" t="s">
        <v>40</v>
      </c>
      <c r="B60" s="45" t="e">
        <f>C37</f>
        <v>#DIV/0!</v>
      </c>
    </row>
    <row r="61" spans="1:6" hidden="1" x14ac:dyDescent="0.25">
      <c r="A61" s="46" t="s">
        <v>41</v>
      </c>
      <c r="B61" s="45" t="e">
        <f>C44</f>
        <v>#DIV/0!</v>
      </c>
    </row>
    <row r="62" spans="1:6" hidden="1" x14ac:dyDescent="0.25">
      <c r="A62" s="24" t="s">
        <v>42</v>
      </c>
      <c r="B62" s="45" t="e">
        <f>C49</f>
        <v>#DIV/0!</v>
      </c>
    </row>
    <row r="63" spans="1:6" ht="30" hidden="1" x14ac:dyDescent="0.25">
      <c r="A63" s="46" t="s">
        <v>26</v>
      </c>
      <c r="B63" s="45" t="e">
        <f>C54</f>
        <v>#DIV/0!</v>
      </c>
    </row>
    <row r="64" spans="1:6" hidden="1" x14ac:dyDescent="0.25">
      <c r="A64" s="80" t="s">
        <v>16</v>
      </c>
      <c r="B64" s="81" t="e">
        <f>AVERAGE(B56:B63)</f>
        <v>#DIV/0!</v>
      </c>
    </row>
    <row r="68" spans="1:2" x14ac:dyDescent="0.25">
      <c r="B68" s="25" t="s">
        <v>17</v>
      </c>
    </row>
    <row r="69" spans="1:2" ht="75" hidden="1" x14ac:dyDescent="0.25">
      <c r="A69" s="46" t="s">
        <v>0</v>
      </c>
    </row>
    <row r="70" spans="1:2" ht="75" hidden="1" x14ac:dyDescent="0.25">
      <c r="A70" s="46" t="s">
        <v>1</v>
      </c>
    </row>
    <row r="71" spans="1:2" ht="75" hidden="1" x14ac:dyDescent="0.25">
      <c r="A71" s="46" t="s">
        <v>2</v>
      </c>
    </row>
    <row r="72" spans="1:2" hidden="1" x14ac:dyDescent="0.25"/>
    <row r="73" spans="1:2" hidden="1" x14ac:dyDescent="0.25">
      <c r="A73" s="24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  <mergeCell ref="O7:S7"/>
    <mergeCell ref="O8:R9"/>
    <mergeCell ref="S8:S11"/>
    <mergeCell ref="T8:T9"/>
    <mergeCell ref="A13:B13"/>
    <mergeCell ref="A50:A53"/>
    <mergeCell ref="A54:B54"/>
    <mergeCell ref="A31:A36"/>
    <mergeCell ref="A37:B37"/>
    <mergeCell ref="A44:B44"/>
    <mergeCell ref="A45:A48"/>
    <mergeCell ref="A49:B49"/>
    <mergeCell ref="A38:A43"/>
  </mergeCells>
  <conditionalFormatting sqref="A3">
    <cfRule type="cellIs" dxfId="20" priority="2" operator="equal">
      <formula>0</formula>
    </cfRule>
  </conditionalFormatting>
  <conditionalFormatting sqref="F6 J5 L6">
    <cfRule type="cellIs" dxfId="19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4" customWidth="1"/>
    <col min="2" max="2" width="71.140625" style="25" customWidth="1"/>
    <col min="3" max="3" width="8.7109375" style="25" customWidth="1"/>
    <col min="4" max="6" width="7.140625" style="6" customWidth="1"/>
    <col min="7" max="8" width="9.140625" style="6"/>
    <col min="9" max="10" width="7.42578125" style="6" customWidth="1"/>
    <col min="11" max="11" width="9.140625" style="6"/>
    <col min="12" max="12" width="10.5703125" style="6" customWidth="1"/>
    <col min="13" max="13" width="12" style="6" customWidth="1"/>
    <col min="14" max="16" width="9.140625" style="6"/>
    <col min="17" max="17" width="7.42578125" style="6" customWidth="1"/>
    <col min="18" max="18" width="9.140625" style="6"/>
    <col min="19" max="19" width="5.7109375" style="6" customWidth="1"/>
    <col min="20" max="20" width="4.140625" style="6" customWidth="1"/>
    <col min="21" max="16384" width="9.140625" style="6"/>
  </cols>
  <sheetData>
    <row r="1" spans="1:25" x14ac:dyDescent="0.25">
      <c r="A1" s="150" t="str">
        <f>СТАРТ!A1</f>
        <v>Мониторинг личностных результатов обучающихся (CОО)</v>
      </c>
      <c r="B1" s="150"/>
      <c r="C1" s="150"/>
    </row>
    <row r="3" spans="1:25" ht="21" customHeight="1" x14ac:dyDescent="0.25">
      <c r="A3" s="8">
        <f>СТАРТ!B5</f>
        <v>0</v>
      </c>
      <c r="B3" s="75">
        <f>СТАРТ!B12</f>
        <v>0</v>
      </c>
      <c r="C3" s="60">
        <f>СТАРТ!D5</f>
        <v>0</v>
      </c>
      <c r="D3" s="74"/>
      <c r="E3" s="154" t="s">
        <v>76</v>
      </c>
      <c r="F3" s="154"/>
      <c r="G3" s="154"/>
      <c r="H3" s="154"/>
      <c r="I3" s="154"/>
      <c r="J3" s="154"/>
      <c r="K3" s="154"/>
      <c r="L3" s="154"/>
      <c r="M3" s="154"/>
    </row>
    <row r="4" spans="1:25" ht="15.75" x14ac:dyDescent="0.25">
      <c r="A4" s="117" t="s">
        <v>4</v>
      </c>
      <c r="B4" s="114"/>
      <c r="C4" s="117" t="s">
        <v>5</v>
      </c>
      <c r="D4" s="54"/>
      <c r="E4" s="54"/>
      <c r="F4" s="155">
        <f>B3</f>
        <v>0</v>
      </c>
      <c r="G4" s="155"/>
      <c r="H4" s="155"/>
      <c r="I4" s="155"/>
      <c r="J4" s="155"/>
      <c r="K4" s="155"/>
      <c r="L4" s="155"/>
      <c r="M4" s="155"/>
    </row>
    <row r="5" spans="1:25" ht="21" customHeight="1" x14ac:dyDescent="0.25">
      <c r="D5" s="54"/>
      <c r="E5" s="54"/>
      <c r="F5" s="54"/>
      <c r="G5" s="56"/>
      <c r="H5" s="153" t="s">
        <v>19</v>
      </c>
      <c r="I5" s="153"/>
      <c r="J5" s="57">
        <f>СТАРТ!D5</f>
        <v>0</v>
      </c>
      <c r="K5" s="54" t="s">
        <v>14</v>
      </c>
      <c r="L5" s="54"/>
      <c r="M5" s="55"/>
    </row>
    <row r="6" spans="1:25" ht="48.75" customHeight="1" x14ac:dyDescent="0.25">
      <c r="A6" s="79" t="s">
        <v>21</v>
      </c>
      <c r="B6" s="79" t="s">
        <v>12</v>
      </c>
      <c r="C6" s="79" t="s">
        <v>3</v>
      </c>
      <c r="D6" s="73"/>
      <c r="E6" s="73"/>
      <c r="F6" s="145">
        <f>СТАРТ!B3</f>
        <v>0</v>
      </c>
      <c r="G6" s="145"/>
      <c r="I6" s="51"/>
      <c r="J6" s="52"/>
      <c r="L6" s="148">
        <f>A3</f>
        <v>0</v>
      </c>
      <c r="M6" s="148"/>
    </row>
    <row r="7" spans="1:25" ht="45.75" customHeight="1" x14ac:dyDescent="0.25">
      <c r="A7" s="151" t="str">
        <f>УПРАВЛЕНИЕ!A6</f>
        <v>Гражданское воспитание</v>
      </c>
      <c r="B7" s="47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77"/>
      <c r="D7" s="71"/>
      <c r="E7" s="71"/>
      <c r="F7" s="146" t="s">
        <v>15</v>
      </c>
      <c r="G7" s="146"/>
      <c r="H7" s="31"/>
      <c r="I7" s="48"/>
      <c r="J7" s="49"/>
      <c r="L7" s="146" t="s">
        <v>4</v>
      </c>
      <c r="M7" s="146"/>
      <c r="O7" s="147" t="s">
        <v>13</v>
      </c>
      <c r="P7" s="147"/>
      <c r="Q7" s="147"/>
      <c r="R7" s="147"/>
      <c r="S7" s="147"/>
      <c r="T7" s="93"/>
    </row>
    <row r="8" spans="1:25" ht="60" customHeight="1" x14ac:dyDescent="0.25">
      <c r="A8" s="152"/>
      <c r="B8" s="47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77"/>
      <c r="D8" s="72"/>
      <c r="E8" s="72"/>
      <c r="F8" s="72"/>
      <c r="O8" s="149" t="s">
        <v>50</v>
      </c>
      <c r="P8" s="149"/>
      <c r="Q8" s="149"/>
      <c r="R8" s="149"/>
      <c r="S8" s="144" t="s">
        <v>51</v>
      </c>
      <c r="T8" s="156"/>
    </row>
    <row r="9" spans="1:25" ht="60" customHeight="1" x14ac:dyDescent="0.25">
      <c r="A9" s="152"/>
      <c r="B9" s="47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77"/>
      <c r="D9" s="72"/>
      <c r="E9" s="72"/>
      <c r="F9" s="72"/>
      <c r="O9" s="149"/>
      <c r="P9" s="149"/>
      <c r="Q9" s="149"/>
      <c r="R9" s="149"/>
      <c r="S9" s="144"/>
      <c r="T9" s="156"/>
      <c r="Y9" s="53"/>
    </row>
    <row r="10" spans="1:25" ht="48" customHeight="1" x14ac:dyDescent="0.25">
      <c r="A10" s="152"/>
      <c r="B10" s="47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77"/>
      <c r="D10" s="72"/>
      <c r="E10" s="72"/>
      <c r="F10" s="72"/>
      <c r="H10" s="48"/>
      <c r="I10" s="48"/>
      <c r="J10" s="49"/>
      <c r="O10" s="112"/>
      <c r="P10" s="112"/>
      <c r="Q10" s="112"/>
      <c r="R10" s="112"/>
      <c r="S10" s="144"/>
      <c r="T10" s="116"/>
    </row>
    <row r="11" spans="1:25" ht="60" customHeight="1" x14ac:dyDescent="0.25">
      <c r="A11" s="152"/>
      <c r="B11" s="47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77"/>
      <c r="D11" s="42"/>
      <c r="E11" s="42"/>
      <c r="F11" s="42"/>
      <c r="H11" s="40"/>
      <c r="I11" s="40"/>
      <c r="J11" s="41"/>
      <c r="O11" s="112"/>
      <c r="P11" s="112"/>
      <c r="Q11" s="112"/>
      <c r="R11" s="112"/>
      <c r="S11" s="144"/>
      <c r="T11" s="116"/>
    </row>
    <row r="12" spans="1:25" ht="45.75" customHeight="1" x14ac:dyDescent="0.25">
      <c r="A12" s="152"/>
      <c r="B12" s="47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77"/>
      <c r="D12" s="42"/>
      <c r="E12" s="42"/>
      <c r="F12" s="42"/>
      <c r="G12" s="40"/>
      <c r="H12" s="40"/>
      <c r="I12" s="40"/>
      <c r="J12" s="41"/>
      <c r="O12" s="94"/>
      <c r="P12" s="94"/>
      <c r="Q12" s="94"/>
      <c r="R12" s="94"/>
      <c r="S12" s="94"/>
      <c r="T12" s="115"/>
    </row>
    <row r="13" spans="1:25" ht="18" customHeight="1" x14ac:dyDescent="0.25">
      <c r="A13" s="160" t="s">
        <v>27</v>
      </c>
      <c r="B13" s="161"/>
      <c r="C13" s="78" t="e">
        <f>AVERAGE(C7:C12)</f>
        <v>#DIV/0!</v>
      </c>
      <c r="D13" s="42"/>
      <c r="E13" s="42"/>
      <c r="F13" s="42"/>
      <c r="G13" s="40"/>
      <c r="H13" s="40"/>
      <c r="I13" s="40"/>
      <c r="J13" s="41"/>
      <c r="O13" s="48"/>
      <c r="P13" s="48"/>
      <c r="Q13" s="48" t="s">
        <v>17</v>
      </c>
      <c r="R13" s="48"/>
      <c r="S13" s="48"/>
    </row>
    <row r="14" spans="1:25" ht="48.75" customHeight="1" x14ac:dyDescent="0.25">
      <c r="A14" s="151" t="str">
        <f>УПРАВЛЕНИЕ!A12</f>
        <v>Патриотическое воспитание</v>
      </c>
      <c r="B14" s="47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77"/>
      <c r="D14" s="42"/>
      <c r="E14" s="42"/>
      <c r="F14" s="42"/>
      <c r="G14" s="42"/>
      <c r="H14" s="42"/>
      <c r="I14" s="69" t="s">
        <v>43</v>
      </c>
      <c r="J14" s="43"/>
      <c r="L14" s="50" t="e">
        <f>B64</f>
        <v>#DIV/0!</v>
      </c>
      <c r="O14" s="48"/>
      <c r="P14" s="48"/>
      <c r="Q14" s="48"/>
      <c r="R14" s="48"/>
      <c r="S14" s="48"/>
    </row>
    <row r="15" spans="1:25" ht="48" customHeight="1" x14ac:dyDescent="0.25">
      <c r="A15" s="152"/>
      <c r="B15" s="47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77"/>
      <c r="D15" s="73"/>
      <c r="E15" s="73"/>
      <c r="F15" s="73"/>
      <c r="O15" s="82"/>
      <c r="P15" s="82"/>
      <c r="Q15" s="82"/>
      <c r="R15" s="82"/>
      <c r="S15" s="82"/>
    </row>
    <row r="16" spans="1:25" ht="60" customHeight="1" x14ac:dyDescent="0.25">
      <c r="A16" s="152"/>
      <c r="B16" s="47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77"/>
      <c r="D16" s="73"/>
      <c r="E16" s="73"/>
      <c r="F16" s="73"/>
      <c r="G16" s="143" t="s">
        <v>46</v>
      </c>
      <c r="H16" s="143"/>
      <c r="I16" s="143"/>
      <c r="J16" s="143"/>
      <c r="K16" s="143"/>
      <c r="L16" s="143"/>
      <c r="O16" s="82"/>
      <c r="P16" s="82"/>
      <c r="Q16" s="82"/>
      <c r="R16" s="82"/>
      <c r="S16" s="82"/>
    </row>
    <row r="17" spans="1:19" ht="45" customHeight="1" x14ac:dyDescent="0.3">
      <c r="A17" s="162"/>
      <c r="B17" s="47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77"/>
      <c r="D17" s="73"/>
      <c r="E17" s="73"/>
      <c r="F17" s="73"/>
      <c r="G17" s="143"/>
      <c r="H17" s="143"/>
      <c r="I17" s="143"/>
      <c r="J17" s="143"/>
      <c r="K17" s="143"/>
      <c r="L17" s="143"/>
      <c r="O17" s="82"/>
      <c r="P17" s="99"/>
      <c r="Q17" s="99"/>
      <c r="R17" s="99"/>
      <c r="S17" s="83"/>
    </row>
    <row r="18" spans="1:19" ht="18" customHeight="1" x14ac:dyDescent="0.25">
      <c r="A18" s="160" t="s">
        <v>29</v>
      </c>
      <c r="B18" s="161"/>
      <c r="C18" s="78" t="e">
        <f>AVERAGE(C14:C17)</f>
        <v>#DIV/0!</v>
      </c>
      <c r="D18" s="73"/>
      <c r="E18" s="73"/>
      <c r="F18" s="73"/>
      <c r="G18" s="122"/>
      <c r="H18" s="122"/>
      <c r="I18" s="122"/>
      <c r="J18" s="122"/>
      <c r="K18" s="122"/>
      <c r="L18" s="122"/>
    </row>
    <row r="19" spans="1:19" ht="45" x14ac:dyDescent="0.25">
      <c r="A19" s="151" t="str">
        <f>УПРАВЛЕНИЕ!A16</f>
        <v>Духовно-нравственное воспитание</v>
      </c>
      <c r="B19" s="47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77"/>
      <c r="D19" s="73"/>
      <c r="E19" s="73"/>
      <c r="F19" s="73"/>
      <c r="G19" s="122"/>
      <c r="H19" s="122"/>
      <c r="I19" s="122"/>
      <c r="J19" s="122"/>
      <c r="K19" s="122"/>
      <c r="L19" s="122"/>
    </row>
    <row r="20" spans="1:19" ht="75" x14ac:dyDescent="0.25">
      <c r="A20" s="152"/>
      <c r="B20" s="47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77"/>
      <c r="D20" s="73"/>
      <c r="E20" s="73"/>
      <c r="F20" s="73"/>
      <c r="G20" s="113"/>
      <c r="H20" s="113"/>
      <c r="I20" s="113"/>
      <c r="J20" s="113"/>
      <c r="K20" s="113"/>
      <c r="L20" s="113"/>
    </row>
    <row r="21" spans="1:19" ht="75" x14ac:dyDescent="0.25">
      <c r="A21" s="152"/>
      <c r="B21" s="47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77"/>
      <c r="D21" s="73"/>
      <c r="E21" s="73"/>
      <c r="F21" s="73"/>
    </row>
    <row r="22" spans="1:19" ht="60" x14ac:dyDescent="0.25">
      <c r="A22" s="152"/>
      <c r="B22" s="47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77"/>
      <c r="D22" s="73"/>
      <c r="E22" s="73"/>
      <c r="F22" s="73"/>
    </row>
    <row r="23" spans="1:19" ht="60" x14ac:dyDescent="0.25">
      <c r="A23" s="152"/>
      <c r="B23" s="47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77"/>
      <c r="D23" s="73"/>
      <c r="E23" s="73"/>
      <c r="F23" s="73"/>
    </row>
    <row r="24" spans="1:19" ht="60.75" customHeight="1" x14ac:dyDescent="0.25">
      <c r="A24" s="162"/>
      <c r="B24" s="47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77"/>
      <c r="D24" s="73"/>
      <c r="E24" s="73"/>
      <c r="F24" s="73"/>
    </row>
    <row r="25" spans="1:19" ht="18" customHeight="1" x14ac:dyDescent="0.25">
      <c r="A25" s="158" t="s">
        <v>30</v>
      </c>
      <c r="B25" s="159"/>
      <c r="C25" s="78" t="e">
        <f>AVERAGE(C19:C24)</f>
        <v>#DIV/0!</v>
      </c>
      <c r="D25" s="73"/>
      <c r="E25" s="73"/>
      <c r="F25" s="73"/>
    </row>
    <row r="26" spans="1:19" ht="33.75" customHeight="1" x14ac:dyDescent="0.25">
      <c r="A26" s="157" t="str">
        <f>УПРАВЛЕНИЕ!A22</f>
        <v>Эстетическое воспитание</v>
      </c>
      <c r="B26" s="76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77"/>
      <c r="D26" s="73"/>
      <c r="E26" s="73"/>
      <c r="F26" s="73"/>
      <c r="G26" s="68"/>
      <c r="H26" s="68"/>
      <c r="I26" s="68"/>
      <c r="J26" s="68"/>
      <c r="K26" s="68"/>
      <c r="L26" s="68"/>
    </row>
    <row r="27" spans="1:19" ht="51" customHeight="1" x14ac:dyDescent="0.25">
      <c r="A27" s="157"/>
      <c r="B27" s="47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77"/>
      <c r="D27" s="73"/>
      <c r="E27" s="73"/>
      <c r="F27" s="73"/>
      <c r="G27" s="68"/>
      <c r="H27" s="68"/>
      <c r="I27" s="68"/>
      <c r="J27" s="68"/>
      <c r="K27" s="68"/>
      <c r="L27" s="68"/>
      <c r="M27" s="58"/>
    </row>
    <row r="28" spans="1:19" ht="45" x14ac:dyDescent="0.25">
      <c r="A28" s="157"/>
      <c r="B28" s="47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77"/>
      <c r="D28" s="73"/>
      <c r="E28" s="73"/>
      <c r="F28" s="73"/>
      <c r="G28" s="68"/>
      <c r="H28" s="68"/>
      <c r="I28" s="68"/>
      <c r="J28" s="68"/>
      <c r="K28" s="68"/>
      <c r="L28" s="68"/>
      <c r="M28" s="58"/>
    </row>
    <row r="29" spans="1:19" ht="61.5" customHeight="1" x14ac:dyDescent="0.25">
      <c r="A29" s="157"/>
      <c r="B29" s="47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77"/>
      <c r="D29" s="73"/>
      <c r="E29" s="73"/>
      <c r="F29" s="73"/>
      <c r="K29" s="58"/>
      <c r="L29" s="58"/>
      <c r="M29" s="58"/>
    </row>
    <row r="30" spans="1:19" ht="18" customHeight="1" x14ac:dyDescent="0.25">
      <c r="A30" s="158" t="s">
        <v>31</v>
      </c>
      <c r="B30" s="159"/>
      <c r="C30" s="78" t="e">
        <f>AVERAGE(C26:C29)</f>
        <v>#DIV/0!</v>
      </c>
      <c r="D30" s="73"/>
      <c r="E30" s="73"/>
      <c r="F30" s="73"/>
      <c r="K30" s="58"/>
      <c r="L30" s="58"/>
      <c r="M30" s="58"/>
    </row>
    <row r="31" spans="1:19" ht="50.25" customHeight="1" x14ac:dyDescent="0.25">
      <c r="A31" s="157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47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77"/>
      <c r="D31" s="73"/>
      <c r="E31" s="73"/>
      <c r="F31" s="73"/>
      <c r="G31" s="59"/>
      <c r="H31" s="59"/>
      <c r="I31" s="59"/>
      <c r="J31" s="59"/>
      <c r="K31" s="58"/>
      <c r="L31" s="58"/>
      <c r="M31" s="58"/>
    </row>
    <row r="32" spans="1:19" ht="64.5" customHeight="1" x14ac:dyDescent="0.25">
      <c r="A32" s="157"/>
      <c r="B32" s="47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77"/>
      <c r="D32" s="73"/>
      <c r="E32" s="73"/>
      <c r="F32" s="73"/>
      <c r="G32" s="59"/>
      <c r="H32" s="59"/>
      <c r="I32" s="59"/>
      <c r="J32" s="59"/>
      <c r="K32" s="58"/>
      <c r="L32" s="58"/>
      <c r="M32" s="58"/>
    </row>
    <row r="33" spans="1:6" ht="63" customHeight="1" x14ac:dyDescent="0.25">
      <c r="A33" s="157"/>
      <c r="B33" s="47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77"/>
      <c r="D33" s="73"/>
      <c r="E33" s="73"/>
      <c r="F33" s="73"/>
    </row>
    <row r="34" spans="1:6" ht="33" customHeight="1" x14ac:dyDescent="0.25">
      <c r="A34" s="157"/>
      <c r="B34" s="47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77"/>
      <c r="D34" s="73"/>
      <c r="E34" s="73"/>
      <c r="F34" s="73"/>
    </row>
    <row r="35" spans="1:6" ht="60" x14ac:dyDescent="0.25">
      <c r="A35" s="157"/>
      <c r="B35" s="47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77"/>
      <c r="D35" s="73"/>
      <c r="E35" s="73"/>
      <c r="F35" s="73"/>
    </row>
    <row r="36" spans="1:6" ht="45" x14ac:dyDescent="0.25">
      <c r="A36" s="157"/>
      <c r="B36" s="47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77"/>
      <c r="D36" s="73"/>
      <c r="E36" s="73"/>
      <c r="F36" s="73"/>
    </row>
    <row r="37" spans="1:6" ht="18" customHeight="1" x14ac:dyDescent="0.25">
      <c r="A37" s="158" t="s">
        <v>32</v>
      </c>
      <c r="B37" s="159"/>
      <c r="C37" s="78" t="e">
        <f>AVERAGE(C31:C36)</f>
        <v>#DIV/0!</v>
      </c>
      <c r="D37" s="73"/>
      <c r="E37" s="73"/>
      <c r="F37" s="73"/>
    </row>
    <row r="38" spans="1:6" ht="45" x14ac:dyDescent="0.25">
      <c r="A38" s="157" t="str">
        <f>УПРАВЛЕНИЕ!A32</f>
        <v>Трудовое воспитание</v>
      </c>
      <c r="B38" s="47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77"/>
      <c r="D38" s="73"/>
      <c r="E38" s="73"/>
      <c r="F38" s="73"/>
    </row>
    <row r="39" spans="1:6" ht="60" x14ac:dyDescent="0.25">
      <c r="A39" s="157"/>
      <c r="B39" s="47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77"/>
      <c r="D39" s="73"/>
      <c r="E39" s="73"/>
      <c r="F39" s="73"/>
    </row>
    <row r="40" spans="1:6" ht="64.5" customHeight="1" x14ac:dyDescent="0.25">
      <c r="A40" s="157"/>
      <c r="B40" s="47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77"/>
      <c r="D40" s="73"/>
      <c r="E40" s="73"/>
      <c r="F40" s="73"/>
    </row>
    <row r="41" spans="1:6" ht="45" x14ac:dyDescent="0.25">
      <c r="A41" s="157"/>
      <c r="B41" s="47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77"/>
      <c r="D41" s="73"/>
      <c r="E41" s="73"/>
      <c r="F41" s="73"/>
    </row>
    <row r="42" spans="1:6" ht="60" x14ac:dyDescent="0.25">
      <c r="A42" s="157"/>
      <c r="B42" s="47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77"/>
      <c r="D42" s="73"/>
      <c r="E42" s="73"/>
      <c r="F42" s="73"/>
    </row>
    <row r="43" spans="1:6" ht="45" x14ac:dyDescent="0.25">
      <c r="A43" s="157"/>
      <c r="B43" s="47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77"/>
      <c r="D43" s="73"/>
      <c r="E43" s="73"/>
      <c r="F43" s="73"/>
    </row>
    <row r="44" spans="1:6" ht="17.25" customHeight="1" x14ac:dyDescent="0.25">
      <c r="A44" s="158" t="s">
        <v>34</v>
      </c>
      <c r="B44" s="159"/>
      <c r="C44" s="78" t="e">
        <f>AVERAGE(C38:C43)</f>
        <v>#DIV/0!</v>
      </c>
      <c r="D44" s="73"/>
      <c r="E44" s="73"/>
      <c r="F44" s="73"/>
    </row>
    <row r="45" spans="1:6" ht="60" x14ac:dyDescent="0.25">
      <c r="A45" s="157" t="str">
        <f>УПРАВЛЕНИЕ!A38</f>
        <v>Экологическое воспитание</v>
      </c>
      <c r="B45" s="47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77"/>
      <c r="D45" s="73"/>
      <c r="E45" s="73"/>
      <c r="F45" s="73"/>
    </row>
    <row r="46" spans="1:6" ht="23.25" customHeight="1" x14ac:dyDescent="0.25">
      <c r="A46" s="157"/>
      <c r="B46" s="47" t="str">
        <f>УПРАВЛЕНИЕ!B39</f>
        <v>Выражает деятельное неприятие действий, приносящих вред природе.</v>
      </c>
      <c r="C46" s="77"/>
      <c r="D46" s="73"/>
      <c r="E46" s="73"/>
      <c r="F46" s="73"/>
    </row>
    <row r="47" spans="1:6" ht="30" x14ac:dyDescent="0.25">
      <c r="A47" s="157"/>
      <c r="B47" s="47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77"/>
      <c r="D47" s="73"/>
      <c r="E47" s="73"/>
      <c r="F47" s="73"/>
    </row>
    <row r="48" spans="1:6" ht="45" x14ac:dyDescent="0.25">
      <c r="A48" s="157"/>
      <c r="B48" s="47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77"/>
      <c r="D48" s="73"/>
      <c r="E48" s="73"/>
      <c r="F48" s="73"/>
    </row>
    <row r="49" spans="1:6" ht="18" customHeight="1" x14ac:dyDescent="0.25">
      <c r="A49" s="158" t="s">
        <v>44</v>
      </c>
      <c r="B49" s="159"/>
      <c r="C49" s="78" t="e">
        <f>AVERAGE(C45:C48)</f>
        <v>#DIV/0!</v>
      </c>
      <c r="D49" s="73"/>
      <c r="E49" s="73"/>
      <c r="F49" s="73"/>
    </row>
    <row r="50" spans="1:6" ht="32.25" customHeight="1" x14ac:dyDescent="0.25">
      <c r="A50" s="157" t="str">
        <f>УПРАВЛЕНИЕ!A42</f>
        <v>Ценность научного познания</v>
      </c>
      <c r="B50" s="47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77"/>
      <c r="D50" s="73"/>
      <c r="E50" s="73"/>
      <c r="F50" s="73"/>
    </row>
    <row r="51" spans="1:6" ht="60" x14ac:dyDescent="0.25">
      <c r="A51" s="157"/>
      <c r="B51" s="47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77"/>
      <c r="D51" s="73"/>
      <c r="E51" s="73"/>
      <c r="F51" s="73"/>
    </row>
    <row r="52" spans="1:6" ht="30" x14ac:dyDescent="0.25">
      <c r="A52" s="157"/>
      <c r="B52" s="47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77"/>
      <c r="D52" s="73"/>
      <c r="E52" s="73"/>
      <c r="F52" s="73"/>
    </row>
    <row r="53" spans="1:6" ht="47.25" customHeight="1" x14ac:dyDescent="0.25">
      <c r="A53" s="157"/>
      <c r="B53" s="47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77"/>
      <c r="D53" s="73"/>
      <c r="E53" s="73"/>
      <c r="F53" s="73"/>
    </row>
    <row r="54" spans="1:6" x14ac:dyDescent="0.25">
      <c r="A54" s="158" t="s">
        <v>35</v>
      </c>
      <c r="B54" s="159"/>
      <c r="C54" s="78" t="e">
        <f>AVERAGE(C50:C53)</f>
        <v>#DIV/0!</v>
      </c>
      <c r="D54" s="73"/>
      <c r="E54" s="73"/>
      <c r="F54" s="73"/>
    </row>
    <row r="55" spans="1:6" s="37" customFormat="1" x14ac:dyDescent="0.25">
      <c r="A55" s="119"/>
      <c r="B55" s="120"/>
      <c r="C55" s="121"/>
      <c r="D55" s="38"/>
      <c r="E55" s="38"/>
      <c r="F55" s="38"/>
    </row>
    <row r="56" spans="1:6" hidden="1" x14ac:dyDescent="0.25">
      <c r="A56" s="46" t="s">
        <v>38</v>
      </c>
      <c r="B56" s="45" t="e">
        <f>C13</f>
        <v>#DIV/0!</v>
      </c>
    </row>
    <row r="57" spans="1:6" hidden="1" x14ac:dyDescent="0.25">
      <c r="A57" s="46" t="s">
        <v>39</v>
      </c>
      <c r="B57" s="45" t="e">
        <f>C18</f>
        <v>#DIV/0!</v>
      </c>
    </row>
    <row r="58" spans="1:6" ht="30" hidden="1" x14ac:dyDescent="0.25">
      <c r="A58" s="46" t="s">
        <v>36</v>
      </c>
      <c r="B58" s="45" t="e">
        <f>C25</f>
        <v>#DIV/0!</v>
      </c>
    </row>
    <row r="59" spans="1:6" hidden="1" x14ac:dyDescent="0.25">
      <c r="A59" s="67" t="s">
        <v>37</v>
      </c>
      <c r="B59" s="45" t="e">
        <f>C30</f>
        <v>#DIV/0!</v>
      </c>
    </row>
    <row r="60" spans="1:6" hidden="1" x14ac:dyDescent="0.25">
      <c r="A60" s="46" t="s">
        <v>40</v>
      </c>
      <c r="B60" s="45" t="e">
        <f>C37</f>
        <v>#DIV/0!</v>
      </c>
    </row>
    <row r="61" spans="1:6" hidden="1" x14ac:dyDescent="0.25">
      <c r="A61" s="46" t="s">
        <v>41</v>
      </c>
      <c r="B61" s="45" t="e">
        <f>C44</f>
        <v>#DIV/0!</v>
      </c>
    </row>
    <row r="62" spans="1:6" hidden="1" x14ac:dyDescent="0.25">
      <c r="A62" s="24" t="s">
        <v>42</v>
      </c>
      <c r="B62" s="45" t="e">
        <f>C49</f>
        <v>#DIV/0!</v>
      </c>
    </row>
    <row r="63" spans="1:6" ht="30" hidden="1" x14ac:dyDescent="0.25">
      <c r="A63" s="46" t="s">
        <v>26</v>
      </c>
      <c r="B63" s="45" t="e">
        <f>C54</f>
        <v>#DIV/0!</v>
      </c>
    </row>
    <row r="64" spans="1:6" hidden="1" x14ac:dyDescent="0.25">
      <c r="A64" s="80" t="s">
        <v>16</v>
      </c>
      <c r="B64" s="81" t="e">
        <f>AVERAGE(B56:B63)</f>
        <v>#DIV/0!</v>
      </c>
    </row>
    <row r="68" spans="1:2" x14ac:dyDescent="0.25">
      <c r="B68" s="25" t="s">
        <v>17</v>
      </c>
    </row>
    <row r="69" spans="1:2" ht="75" hidden="1" x14ac:dyDescent="0.25">
      <c r="A69" s="46" t="s">
        <v>0</v>
      </c>
    </row>
    <row r="70" spans="1:2" ht="75" hidden="1" x14ac:dyDescent="0.25">
      <c r="A70" s="46" t="s">
        <v>1</v>
      </c>
    </row>
    <row r="71" spans="1:2" ht="75" hidden="1" x14ac:dyDescent="0.25">
      <c r="A71" s="46" t="s">
        <v>2</v>
      </c>
    </row>
    <row r="72" spans="1:2" hidden="1" x14ac:dyDescent="0.25"/>
    <row r="73" spans="1:2" hidden="1" x14ac:dyDescent="0.25">
      <c r="A73" s="24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  <mergeCell ref="O7:S7"/>
    <mergeCell ref="O8:R9"/>
    <mergeCell ref="S8:S11"/>
    <mergeCell ref="T8:T9"/>
    <mergeCell ref="A13:B13"/>
    <mergeCell ref="A50:A53"/>
    <mergeCell ref="A54:B54"/>
    <mergeCell ref="A31:A36"/>
    <mergeCell ref="A37:B37"/>
    <mergeCell ref="A44:B44"/>
    <mergeCell ref="A45:A48"/>
    <mergeCell ref="A49:B49"/>
    <mergeCell ref="A38:A43"/>
  </mergeCells>
  <conditionalFormatting sqref="A3">
    <cfRule type="cellIs" dxfId="18" priority="2" operator="equal">
      <formula>0</formula>
    </cfRule>
  </conditionalFormatting>
  <conditionalFormatting sqref="F6 J5 L6">
    <cfRule type="cellIs" dxfId="17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4" customWidth="1"/>
    <col min="2" max="2" width="71.140625" style="25" customWidth="1"/>
    <col min="3" max="3" width="8.7109375" style="25" customWidth="1"/>
    <col min="4" max="6" width="7.140625" style="6" customWidth="1"/>
    <col min="7" max="8" width="9.140625" style="6"/>
    <col min="9" max="10" width="7.42578125" style="6" customWidth="1"/>
    <col min="11" max="11" width="9.140625" style="6"/>
    <col min="12" max="12" width="10.5703125" style="6" customWidth="1"/>
    <col min="13" max="13" width="12" style="6" customWidth="1"/>
    <col min="14" max="16" width="9.140625" style="6"/>
    <col min="17" max="17" width="7.42578125" style="6" customWidth="1"/>
    <col min="18" max="18" width="9.140625" style="6"/>
    <col min="19" max="19" width="5.7109375" style="6" customWidth="1"/>
    <col min="20" max="20" width="4.140625" style="6" customWidth="1"/>
    <col min="21" max="16384" width="9.140625" style="6"/>
  </cols>
  <sheetData>
    <row r="1" spans="1:25" x14ac:dyDescent="0.25">
      <c r="A1" s="150" t="str">
        <f>СТАРТ!A1</f>
        <v>Мониторинг личностных результатов обучающихся (CОО)</v>
      </c>
      <c r="B1" s="150"/>
      <c r="C1" s="150"/>
    </row>
    <row r="3" spans="1:25" ht="21" customHeight="1" x14ac:dyDescent="0.25">
      <c r="A3" s="8">
        <f>СТАРТ!B5</f>
        <v>0</v>
      </c>
      <c r="B3" s="75">
        <f>СТАРТ!B13</f>
        <v>0</v>
      </c>
      <c r="C3" s="60">
        <f>СТАРТ!D5</f>
        <v>0</v>
      </c>
      <c r="D3" s="74"/>
      <c r="E3" s="154" t="s">
        <v>76</v>
      </c>
      <c r="F3" s="154"/>
      <c r="G3" s="154"/>
      <c r="H3" s="154"/>
      <c r="I3" s="154"/>
      <c r="J3" s="154"/>
      <c r="K3" s="154"/>
      <c r="L3" s="154"/>
      <c r="M3" s="154"/>
    </row>
    <row r="4" spans="1:25" ht="15.75" x14ac:dyDescent="0.25">
      <c r="A4" s="117" t="s">
        <v>4</v>
      </c>
      <c r="B4" s="114"/>
      <c r="C4" s="117" t="s">
        <v>5</v>
      </c>
      <c r="D4" s="54"/>
      <c r="E4" s="54"/>
      <c r="F4" s="155">
        <f>B3</f>
        <v>0</v>
      </c>
      <c r="G4" s="155"/>
      <c r="H4" s="155"/>
      <c r="I4" s="155"/>
      <c r="J4" s="155"/>
      <c r="K4" s="155"/>
      <c r="L4" s="155"/>
      <c r="M4" s="155"/>
    </row>
    <row r="5" spans="1:25" ht="21" customHeight="1" x14ac:dyDescent="0.25">
      <c r="D5" s="54"/>
      <c r="E5" s="54"/>
      <c r="F5" s="54"/>
      <c r="G5" s="56"/>
      <c r="H5" s="153" t="s">
        <v>19</v>
      </c>
      <c r="I5" s="153"/>
      <c r="J5" s="57">
        <f>СТАРТ!D5</f>
        <v>0</v>
      </c>
      <c r="K5" s="54" t="s">
        <v>14</v>
      </c>
      <c r="L5" s="54"/>
      <c r="M5" s="55"/>
    </row>
    <row r="6" spans="1:25" ht="48.75" customHeight="1" x14ac:dyDescent="0.25">
      <c r="A6" s="79" t="s">
        <v>21</v>
      </c>
      <c r="B6" s="79" t="s">
        <v>12</v>
      </c>
      <c r="C6" s="79" t="s">
        <v>3</v>
      </c>
      <c r="D6" s="73"/>
      <c r="E6" s="73"/>
      <c r="F6" s="145">
        <f>СТАРТ!B3</f>
        <v>0</v>
      </c>
      <c r="G6" s="145"/>
      <c r="I6" s="51"/>
      <c r="J6" s="52"/>
      <c r="L6" s="148">
        <f>A3</f>
        <v>0</v>
      </c>
      <c r="M6" s="148"/>
    </row>
    <row r="7" spans="1:25" ht="45.75" customHeight="1" x14ac:dyDescent="0.25">
      <c r="A7" s="151" t="str">
        <f>УПРАВЛЕНИЕ!A6</f>
        <v>Гражданское воспитание</v>
      </c>
      <c r="B7" s="47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77"/>
      <c r="D7" s="71"/>
      <c r="E7" s="71"/>
      <c r="F7" s="146" t="s">
        <v>15</v>
      </c>
      <c r="G7" s="146"/>
      <c r="H7" s="31"/>
      <c r="I7" s="48"/>
      <c r="J7" s="49"/>
      <c r="L7" s="146" t="s">
        <v>4</v>
      </c>
      <c r="M7" s="146"/>
      <c r="O7" s="147" t="s">
        <v>13</v>
      </c>
      <c r="P7" s="147"/>
      <c r="Q7" s="147"/>
      <c r="R7" s="147"/>
      <c r="S7" s="147"/>
      <c r="T7" s="93"/>
    </row>
    <row r="8" spans="1:25" ht="60" customHeight="1" x14ac:dyDescent="0.25">
      <c r="A8" s="152"/>
      <c r="B8" s="47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77"/>
      <c r="D8" s="72"/>
      <c r="E8" s="72"/>
      <c r="F8" s="72"/>
      <c r="O8" s="149" t="s">
        <v>50</v>
      </c>
      <c r="P8" s="149"/>
      <c r="Q8" s="149"/>
      <c r="R8" s="149"/>
      <c r="S8" s="144" t="s">
        <v>51</v>
      </c>
      <c r="T8" s="156"/>
    </row>
    <row r="9" spans="1:25" ht="60" customHeight="1" x14ac:dyDescent="0.25">
      <c r="A9" s="152"/>
      <c r="B9" s="47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77"/>
      <c r="D9" s="72"/>
      <c r="E9" s="72"/>
      <c r="F9" s="72"/>
      <c r="O9" s="149"/>
      <c r="P9" s="149"/>
      <c r="Q9" s="149"/>
      <c r="R9" s="149"/>
      <c r="S9" s="144"/>
      <c r="T9" s="156"/>
      <c r="Y9" s="53"/>
    </row>
    <row r="10" spans="1:25" ht="48" customHeight="1" x14ac:dyDescent="0.25">
      <c r="A10" s="152"/>
      <c r="B10" s="47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77"/>
      <c r="D10" s="72"/>
      <c r="E10" s="72"/>
      <c r="F10" s="72"/>
      <c r="H10" s="48"/>
      <c r="I10" s="48"/>
      <c r="J10" s="49"/>
      <c r="O10" s="112"/>
      <c r="P10" s="112"/>
      <c r="Q10" s="112"/>
      <c r="R10" s="112"/>
      <c r="S10" s="144"/>
      <c r="T10" s="116"/>
    </row>
    <row r="11" spans="1:25" ht="60" customHeight="1" x14ac:dyDescent="0.25">
      <c r="A11" s="152"/>
      <c r="B11" s="47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77"/>
      <c r="D11" s="42"/>
      <c r="E11" s="42"/>
      <c r="F11" s="42"/>
      <c r="H11" s="40"/>
      <c r="I11" s="40"/>
      <c r="J11" s="41"/>
      <c r="O11" s="112"/>
      <c r="P11" s="112"/>
      <c r="Q11" s="112"/>
      <c r="R11" s="112"/>
      <c r="S11" s="144"/>
      <c r="T11" s="116"/>
    </row>
    <row r="12" spans="1:25" ht="45.75" customHeight="1" x14ac:dyDescent="0.25">
      <c r="A12" s="152"/>
      <c r="B12" s="47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77"/>
      <c r="D12" s="42"/>
      <c r="E12" s="42"/>
      <c r="F12" s="42"/>
      <c r="G12" s="40"/>
      <c r="H12" s="40"/>
      <c r="I12" s="40"/>
      <c r="J12" s="41"/>
      <c r="O12" s="94"/>
      <c r="P12" s="94"/>
      <c r="Q12" s="94"/>
      <c r="R12" s="94"/>
      <c r="S12" s="94"/>
      <c r="T12" s="115"/>
    </row>
    <row r="13" spans="1:25" ht="18" customHeight="1" x14ac:dyDescent="0.25">
      <c r="A13" s="160" t="s">
        <v>27</v>
      </c>
      <c r="B13" s="161"/>
      <c r="C13" s="78" t="e">
        <f>AVERAGE(C7:C12)</f>
        <v>#DIV/0!</v>
      </c>
      <c r="D13" s="42"/>
      <c r="E13" s="42"/>
      <c r="F13" s="42"/>
      <c r="G13" s="40"/>
      <c r="H13" s="40"/>
      <c r="I13" s="40"/>
      <c r="J13" s="41"/>
      <c r="O13" s="48"/>
      <c r="P13" s="48"/>
      <c r="Q13" s="48" t="s">
        <v>17</v>
      </c>
      <c r="R13" s="48"/>
      <c r="S13" s="48"/>
    </row>
    <row r="14" spans="1:25" ht="48.75" customHeight="1" x14ac:dyDescent="0.25">
      <c r="A14" s="151" t="str">
        <f>УПРАВЛЕНИЕ!A12</f>
        <v>Патриотическое воспитание</v>
      </c>
      <c r="B14" s="47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77"/>
      <c r="D14" s="42"/>
      <c r="E14" s="42"/>
      <c r="F14" s="42"/>
      <c r="G14" s="42"/>
      <c r="H14" s="42"/>
      <c r="I14" s="69" t="s">
        <v>43</v>
      </c>
      <c r="J14" s="43"/>
      <c r="L14" s="50" t="e">
        <f>B64</f>
        <v>#DIV/0!</v>
      </c>
      <c r="O14" s="48"/>
      <c r="P14" s="48"/>
      <c r="Q14" s="48"/>
      <c r="R14" s="48"/>
      <c r="S14" s="48"/>
    </row>
    <row r="15" spans="1:25" ht="48" customHeight="1" x14ac:dyDescent="0.25">
      <c r="A15" s="152"/>
      <c r="B15" s="47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77"/>
      <c r="D15" s="73"/>
      <c r="E15" s="73"/>
      <c r="F15" s="73"/>
      <c r="O15" s="82"/>
      <c r="P15" s="82"/>
      <c r="Q15" s="82"/>
      <c r="R15" s="82"/>
      <c r="S15" s="82"/>
    </row>
    <row r="16" spans="1:25" ht="60" customHeight="1" x14ac:dyDescent="0.25">
      <c r="A16" s="152"/>
      <c r="B16" s="47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77"/>
      <c r="D16" s="73"/>
      <c r="E16" s="73"/>
      <c r="F16" s="73"/>
      <c r="G16" s="143" t="s">
        <v>46</v>
      </c>
      <c r="H16" s="143"/>
      <c r="I16" s="143"/>
      <c r="J16" s="143"/>
      <c r="K16" s="143"/>
      <c r="L16" s="143"/>
      <c r="O16" s="82"/>
      <c r="P16" s="82"/>
      <c r="Q16" s="82"/>
      <c r="R16" s="82"/>
      <c r="S16" s="82"/>
    </row>
    <row r="17" spans="1:19" ht="45" customHeight="1" x14ac:dyDescent="0.3">
      <c r="A17" s="162"/>
      <c r="B17" s="47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77"/>
      <c r="D17" s="73"/>
      <c r="E17" s="73"/>
      <c r="F17" s="73"/>
      <c r="G17" s="143"/>
      <c r="H17" s="143"/>
      <c r="I17" s="143"/>
      <c r="J17" s="143"/>
      <c r="K17" s="143"/>
      <c r="L17" s="143"/>
      <c r="O17" s="82"/>
      <c r="P17" s="99"/>
      <c r="Q17" s="99"/>
      <c r="R17" s="99"/>
      <c r="S17" s="83"/>
    </row>
    <row r="18" spans="1:19" ht="18" customHeight="1" x14ac:dyDescent="0.25">
      <c r="A18" s="160" t="s">
        <v>29</v>
      </c>
      <c r="B18" s="161"/>
      <c r="C18" s="78" t="e">
        <f>AVERAGE(C14:C17)</f>
        <v>#DIV/0!</v>
      </c>
      <c r="D18" s="73"/>
      <c r="E18" s="73"/>
      <c r="F18" s="73"/>
      <c r="G18" s="122"/>
      <c r="H18" s="122"/>
      <c r="I18" s="122"/>
      <c r="J18" s="122"/>
      <c r="K18" s="122"/>
      <c r="L18" s="122"/>
    </row>
    <row r="19" spans="1:19" ht="45" x14ac:dyDescent="0.25">
      <c r="A19" s="151" t="str">
        <f>УПРАВЛЕНИЕ!A16</f>
        <v>Духовно-нравственное воспитание</v>
      </c>
      <c r="B19" s="47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77"/>
      <c r="D19" s="73"/>
      <c r="E19" s="73"/>
      <c r="F19" s="73"/>
      <c r="G19" s="122"/>
      <c r="H19" s="122"/>
      <c r="I19" s="122"/>
      <c r="J19" s="122"/>
      <c r="K19" s="122"/>
      <c r="L19" s="122"/>
    </row>
    <row r="20" spans="1:19" ht="75" x14ac:dyDescent="0.25">
      <c r="A20" s="152"/>
      <c r="B20" s="47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77"/>
      <c r="D20" s="73"/>
      <c r="E20" s="73"/>
      <c r="F20" s="73"/>
      <c r="G20" s="113"/>
      <c r="H20" s="113"/>
      <c r="I20" s="113"/>
      <c r="J20" s="113"/>
      <c r="K20" s="113"/>
      <c r="L20" s="113"/>
    </row>
    <row r="21" spans="1:19" ht="75" x14ac:dyDescent="0.25">
      <c r="A21" s="152"/>
      <c r="B21" s="47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77"/>
      <c r="D21" s="73"/>
      <c r="E21" s="73"/>
      <c r="F21" s="73"/>
    </row>
    <row r="22" spans="1:19" ht="60" x14ac:dyDescent="0.25">
      <c r="A22" s="152"/>
      <c r="B22" s="47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77"/>
      <c r="D22" s="73"/>
      <c r="E22" s="73"/>
      <c r="F22" s="73"/>
    </row>
    <row r="23" spans="1:19" ht="60" x14ac:dyDescent="0.25">
      <c r="A23" s="152"/>
      <c r="B23" s="47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77"/>
      <c r="D23" s="73"/>
      <c r="E23" s="73"/>
      <c r="F23" s="73"/>
    </row>
    <row r="24" spans="1:19" ht="60.75" customHeight="1" x14ac:dyDescent="0.25">
      <c r="A24" s="162"/>
      <c r="B24" s="47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77"/>
      <c r="D24" s="73"/>
      <c r="E24" s="73"/>
      <c r="F24" s="73"/>
    </row>
    <row r="25" spans="1:19" ht="18" customHeight="1" x14ac:dyDescent="0.25">
      <c r="A25" s="158" t="s">
        <v>30</v>
      </c>
      <c r="B25" s="159"/>
      <c r="C25" s="78" t="e">
        <f>AVERAGE(C19:C24)</f>
        <v>#DIV/0!</v>
      </c>
      <c r="D25" s="73"/>
      <c r="E25" s="73"/>
      <c r="F25" s="73"/>
    </row>
    <row r="26" spans="1:19" ht="33.75" customHeight="1" x14ac:dyDescent="0.25">
      <c r="A26" s="157" t="str">
        <f>УПРАВЛЕНИЕ!A22</f>
        <v>Эстетическое воспитание</v>
      </c>
      <c r="B26" s="76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77"/>
      <c r="D26" s="73"/>
      <c r="E26" s="73"/>
      <c r="F26" s="73"/>
      <c r="G26" s="68"/>
      <c r="H26" s="68"/>
      <c r="I26" s="68"/>
      <c r="J26" s="68"/>
      <c r="K26" s="68"/>
      <c r="L26" s="68"/>
    </row>
    <row r="27" spans="1:19" ht="51" customHeight="1" x14ac:dyDescent="0.25">
      <c r="A27" s="157"/>
      <c r="B27" s="47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77"/>
      <c r="D27" s="73"/>
      <c r="E27" s="73"/>
      <c r="F27" s="73"/>
      <c r="G27" s="68"/>
      <c r="H27" s="68"/>
      <c r="I27" s="68"/>
      <c r="J27" s="68"/>
      <c r="K27" s="68"/>
      <c r="L27" s="68"/>
      <c r="M27" s="58"/>
    </row>
    <row r="28" spans="1:19" ht="45" x14ac:dyDescent="0.25">
      <c r="A28" s="157"/>
      <c r="B28" s="47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77"/>
      <c r="D28" s="73"/>
      <c r="E28" s="73"/>
      <c r="F28" s="73"/>
      <c r="G28" s="68"/>
      <c r="H28" s="68"/>
      <c r="I28" s="68"/>
      <c r="J28" s="68"/>
      <c r="K28" s="68"/>
      <c r="L28" s="68"/>
      <c r="M28" s="58"/>
    </row>
    <row r="29" spans="1:19" ht="61.5" customHeight="1" x14ac:dyDescent="0.25">
      <c r="A29" s="157"/>
      <c r="B29" s="47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77"/>
      <c r="D29" s="73"/>
      <c r="E29" s="73"/>
      <c r="F29" s="73"/>
      <c r="K29" s="58"/>
      <c r="L29" s="58"/>
      <c r="M29" s="58"/>
    </row>
    <row r="30" spans="1:19" ht="18" customHeight="1" x14ac:dyDescent="0.25">
      <c r="A30" s="158" t="s">
        <v>31</v>
      </c>
      <c r="B30" s="159"/>
      <c r="C30" s="78" t="e">
        <f>AVERAGE(C26:C29)</f>
        <v>#DIV/0!</v>
      </c>
      <c r="D30" s="73"/>
      <c r="E30" s="73"/>
      <c r="F30" s="73"/>
      <c r="K30" s="58"/>
      <c r="L30" s="58"/>
      <c r="M30" s="58"/>
    </row>
    <row r="31" spans="1:19" ht="50.25" customHeight="1" x14ac:dyDescent="0.25">
      <c r="A31" s="157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47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77"/>
      <c r="D31" s="73"/>
      <c r="E31" s="73"/>
      <c r="F31" s="73"/>
      <c r="G31" s="59"/>
      <c r="H31" s="59"/>
      <c r="I31" s="59"/>
      <c r="J31" s="59"/>
      <c r="K31" s="58"/>
      <c r="L31" s="58"/>
      <c r="M31" s="58"/>
    </row>
    <row r="32" spans="1:19" ht="64.5" customHeight="1" x14ac:dyDescent="0.25">
      <c r="A32" s="157"/>
      <c r="B32" s="47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77"/>
      <c r="D32" s="73"/>
      <c r="E32" s="73"/>
      <c r="F32" s="73"/>
      <c r="G32" s="59"/>
      <c r="H32" s="59"/>
      <c r="I32" s="59"/>
      <c r="J32" s="59"/>
      <c r="K32" s="58"/>
      <c r="L32" s="58"/>
      <c r="M32" s="58"/>
    </row>
    <row r="33" spans="1:6" ht="63" customHeight="1" x14ac:dyDescent="0.25">
      <c r="A33" s="157"/>
      <c r="B33" s="47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77"/>
      <c r="D33" s="73"/>
      <c r="E33" s="73"/>
      <c r="F33" s="73"/>
    </row>
    <row r="34" spans="1:6" ht="33" customHeight="1" x14ac:dyDescent="0.25">
      <c r="A34" s="157"/>
      <c r="B34" s="47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77"/>
      <c r="D34" s="73"/>
      <c r="E34" s="73"/>
      <c r="F34" s="73"/>
    </row>
    <row r="35" spans="1:6" ht="60" x14ac:dyDescent="0.25">
      <c r="A35" s="157"/>
      <c r="B35" s="47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77"/>
      <c r="D35" s="73"/>
      <c r="E35" s="73"/>
      <c r="F35" s="73"/>
    </row>
    <row r="36" spans="1:6" ht="45" x14ac:dyDescent="0.25">
      <c r="A36" s="157"/>
      <c r="B36" s="47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77"/>
      <c r="D36" s="73"/>
      <c r="E36" s="73"/>
      <c r="F36" s="73"/>
    </row>
    <row r="37" spans="1:6" ht="18" customHeight="1" x14ac:dyDescent="0.25">
      <c r="A37" s="158" t="s">
        <v>32</v>
      </c>
      <c r="B37" s="159"/>
      <c r="C37" s="78" t="e">
        <f>AVERAGE(C31:C36)</f>
        <v>#DIV/0!</v>
      </c>
      <c r="D37" s="73"/>
      <c r="E37" s="73"/>
      <c r="F37" s="73"/>
    </row>
    <row r="38" spans="1:6" ht="45" x14ac:dyDescent="0.25">
      <c r="A38" s="157" t="str">
        <f>УПРАВЛЕНИЕ!A32</f>
        <v>Трудовое воспитание</v>
      </c>
      <c r="B38" s="47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77"/>
      <c r="D38" s="73"/>
      <c r="E38" s="73"/>
      <c r="F38" s="73"/>
    </row>
    <row r="39" spans="1:6" ht="60" x14ac:dyDescent="0.25">
      <c r="A39" s="157"/>
      <c r="B39" s="47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77"/>
      <c r="D39" s="73"/>
      <c r="E39" s="73"/>
      <c r="F39" s="73"/>
    </row>
    <row r="40" spans="1:6" ht="64.5" customHeight="1" x14ac:dyDescent="0.25">
      <c r="A40" s="157"/>
      <c r="B40" s="47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77"/>
      <c r="D40" s="73"/>
      <c r="E40" s="73"/>
      <c r="F40" s="73"/>
    </row>
    <row r="41" spans="1:6" ht="45" x14ac:dyDescent="0.25">
      <c r="A41" s="157"/>
      <c r="B41" s="47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77"/>
      <c r="D41" s="73"/>
      <c r="E41" s="73"/>
      <c r="F41" s="73"/>
    </row>
    <row r="42" spans="1:6" ht="60" x14ac:dyDescent="0.25">
      <c r="A42" s="157"/>
      <c r="B42" s="47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77"/>
      <c r="D42" s="73"/>
      <c r="E42" s="73"/>
      <c r="F42" s="73"/>
    </row>
    <row r="43" spans="1:6" ht="45" x14ac:dyDescent="0.25">
      <c r="A43" s="157"/>
      <c r="B43" s="47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77"/>
      <c r="D43" s="73"/>
      <c r="E43" s="73"/>
      <c r="F43" s="73"/>
    </row>
    <row r="44" spans="1:6" ht="17.25" customHeight="1" x14ac:dyDescent="0.25">
      <c r="A44" s="158" t="s">
        <v>34</v>
      </c>
      <c r="B44" s="159"/>
      <c r="C44" s="78" t="e">
        <f>AVERAGE(C38:C43)</f>
        <v>#DIV/0!</v>
      </c>
      <c r="D44" s="73"/>
      <c r="E44" s="73"/>
      <c r="F44" s="73"/>
    </row>
    <row r="45" spans="1:6" ht="60" x14ac:dyDescent="0.25">
      <c r="A45" s="157" t="str">
        <f>УПРАВЛЕНИЕ!A38</f>
        <v>Экологическое воспитание</v>
      </c>
      <c r="B45" s="47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77"/>
      <c r="D45" s="73"/>
      <c r="E45" s="73"/>
      <c r="F45" s="73"/>
    </row>
    <row r="46" spans="1:6" ht="23.25" customHeight="1" x14ac:dyDescent="0.25">
      <c r="A46" s="157"/>
      <c r="B46" s="47" t="str">
        <f>УПРАВЛЕНИЕ!B39</f>
        <v>Выражает деятельное неприятие действий, приносящих вред природе.</v>
      </c>
      <c r="C46" s="77"/>
      <c r="D46" s="73"/>
      <c r="E46" s="73"/>
      <c r="F46" s="73"/>
    </row>
    <row r="47" spans="1:6" ht="30" x14ac:dyDescent="0.25">
      <c r="A47" s="157"/>
      <c r="B47" s="47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77"/>
      <c r="D47" s="73"/>
      <c r="E47" s="73"/>
      <c r="F47" s="73"/>
    </row>
    <row r="48" spans="1:6" ht="45" x14ac:dyDescent="0.25">
      <c r="A48" s="157"/>
      <c r="B48" s="47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77"/>
      <c r="D48" s="73"/>
      <c r="E48" s="73"/>
      <c r="F48" s="73"/>
    </row>
    <row r="49" spans="1:6" ht="18" customHeight="1" x14ac:dyDescent="0.25">
      <c r="A49" s="158" t="s">
        <v>44</v>
      </c>
      <c r="B49" s="159"/>
      <c r="C49" s="78" t="e">
        <f>AVERAGE(C45:C48)</f>
        <v>#DIV/0!</v>
      </c>
      <c r="D49" s="73"/>
      <c r="E49" s="73"/>
      <c r="F49" s="73"/>
    </row>
    <row r="50" spans="1:6" ht="32.25" customHeight="1" x14ac:dyDescent="0.25">
      <c r="A50" s="157" t="str">
        <f>УПРАВЛЕНИЕ!A42</f>
        <v>Ценность научного познания</v>
      </c>
      <c r="B50" s="47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77"/>
      <c r="D50" s="73"/>
      <c r="E50" s="73"/>
      <c r="F50" s="73"/>
    </row>
    <row r="51" spans="1:6" ht="60" x14ac:dyDescent="0.25">
      <c r="A51" s="157"/>
      <c r="B51" s="47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77"/>
      <c r="D51" s="73"/>
      <c r="E51" s="73"/>
      <c r="F51" s="73"/>
    </row>
    <row r="52" spans="1:6" ht="30" x14ac:dyDescent="0.25">
      <c r="A52" s="157"/>
      <c r="B52" s="47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77"/>
      <c r="D52" s="73"/>
      <c r="E52" s="73"/>
      <c r="F52" s="73"/>
    </row>
    <row r="53" spans="1:6" ht="47.25" customHeight="1" x14ac:dyDescent="0.25">
      <c r="A53" s="157"/>
      <c r="B53" s="47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77"/>
      <c r="D53" s="73"/>
      <c r="E53" s="73"/>
      <c r="F53" s="73"/>
    </row>
    <row r="54" spans="1:6" x14ac:dyDescent="0.25">
      <c r="A54" s="158" t="s">
        <v>35</v>
      </c>
      <c r="B54" s="159"/>
      <c r="C54" s="78" t="e">
        <f>AVERAGE(C50:C53)</f>
        <v>#DIV/0!</v>
      </c>
      <c r="D54" s="73"/>
      <c r="E54" s="73"/>
      <c r="F54" s="73"/>
    </row>
    <row r="55" spans="1:6" s="37" customFormat="1" x14ac:dyDescent="0.25">
      <c r="A55" s="119"/>
      <c r="B55" s="120"/>
      <c r="C55" s="121"/>
      <c r="D55" s="38"/>
      <c r="E55" s="38"/>
      <c r="F55" s="38"/>
    </row>
    <row r="56" spans="1:6" hidden="1" x14ac:dyDescent="0.25">
      <c r="A56" s="46" t="s">
        <v>38</v>
      </c>
      <c r="B56" s="45" t="e">
        <f>C13</f>
        <v>#DIV/0!</v>
      </c>
    </row>
    <row r="57" spans="1:6" hidden="1" x14ac:dyDescent="0.25">
      <c r="A57" s="46" t="s">
        <v>39</v>
      </c>
      <c r="B57" s="45" t="e">
        <f>C18</f>
        <v>#DIV/0!</v>
      </c>
    </row>
    <row r="58" spans="1:6" ht="30" hidden="1" x14ac:dyDescent="0.25">
      <c r="A58" s="46" t="s">
        <v>36</v>
      </c>
      <c r="B58" s="45" t="e">
        <f>C25</f>
        <v>#DIV/0!</v>
      </c>
    </row>
    <row r="59" spans="1:6" hidden="1" x14ac:dyDescent="0.25">
      <c r="A59" s="67" t="s">
        <v>37</v>
      </c>
      <c r="B59" s="45" t="e">
        <f>C30</f>
        <v>#DIV/0!</v>
      </c>
    </row>
    <row r="60" spans="1:6" hidden="1" x14ac:dyDescent="0.25">
      <c r="A60" s="46" t="s">
        <v>40</v>
      </c>
      <c r="B60" s="45" t="e">
        <f>C37</f>
        <v>#DIV/0!</v>
      </c>
    </row>
    <row r="61" spans="1:6" hidden="1" x14ac:dyDescent="0.25">
      <c r="A61" s="46" t="s">
        <v>41</v>
      </c>
      <c r="B61" s="45" t="e">
        <f>C44</f>
        <v>#DIV/0!</v>
      </c>
    </row>
    <row r="62" spans="1:6" hidden="1" x14ac:dyDescent="0.25">
      <c r="A62" s="24" t="s">
        <v>42</v>
      </c>
      <c r="B62" s="45" t="e">
        <f>C49</f>
        <v>#DIV/0!</v>
      </c>
    </row>
    <row r="63" spans="1:6" ht="30" hidden="1" x14ac:dyDescent="0.25">
      <c r="A63" s="46" t="s">
        <v>26</v>
      </c>
      <c r="B63" s="45" t="e">
        <f>C54</f>
        <v>#DIV/0!</v>
      </c>
    </row>
    <row r="64" spans="1:6" hidden="1" x14ac:dyDescent="0.25">
      <c r="A64" s="80" t="s">
        <v>16</v>
      </c>
      <c r="B64" s="81" t="e">
        <f>AVERAGE(B56:B63)</f>
        <v>#DIV/0!</v>
      </c>
    </row>
    <row r="68" spans="1:2" x14ac:dyDescent="0.25">
      <c r="B68" s="25" t="s">
        <v>17</v>
      </c>
    </row>
    <row r="69" spans="1:2" ht="75" hidden="1" x14ac:dyDescent="0.25">
      <c r="A69" s="46" t="s">
        <v>0</v>
      </c>
    </row>
    <row r="70" spans="1:2" ht="75" hidden="1" x14ac:dyDescent="0.25">
      <c r="A70" s="46" t="s">
        <v>1</v>
      </c>
    </row>
    <row r="71" spans="1:2" ht="75" hidden="1" x14ac:dyDescent="0.25">
      <c r="A71" s="46" t="s">
        <v>2</v>
      </c>
    </row>
    <row r="72" spans="1:2" hidden="1" x14ac:dyDescent="0.25"/>
    <row r="73" spans="1:2" hidden="1" x14ac:dyDescent="0.25">
      <c r="A73" s="24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  <mergeCell ref="O7:S7"/>
    <mergeCell ref="O8:R9"/>
    <mergeCell ref="S8:S11"/>
    <mergeCell ref="T8:T9"/>
    <mergeCell ref="A13:B13"/>
    <mergeCell ref="A50:A53"/>
    <mergeCell ref="A54:B54"/>
    <mergeCell ref="A31:A36"/>
    <mergeCell ref="A37:B37"/>
    <mergeCell ref="A44:B44"/>
    <mergeCell ref="A45:A48"/>
    <mergeCell ref="A49:B49"/>
    <mergeCell ref="A38:A43"/>
  </mergeCells>
  <conditionalFormatting sqref="A3">
    <cfRule type="cellIs" dxfId="16" priority="2" operator="equal">
      <formula>0</formula>
    </cfRule>
  </conditionalFormatting>
  <conditionalFormatting sqref="F6 J5 L6">
    <cfRule type="cellIs" dxfId="15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4" customWidth="1"/>
    <col min="2" max="2" width="71.140625" style="25" customWidth="1"/>
    <col min="3" max="3" width="8.7109375" style="25" customWidth="1"/>
    <col min="4" max="6" width="7.140625" style="6" customWidth="1"/>
    <col min="7" max="8" width="9.140625" style="6"/>
    <col min="9" max="10" width="7.42578125" style="6" customWidth="1"/>
    <col min="11" max="11" width="9.140625" style="6"/>
    <col min="12" max="12" width="10.5703125" style="6" customWidth="1"/>
    <col min="13" max="13" width="12" style="6" customWidth="1"/>
    <col min="14" max="16" width="9.140625" style="6"/>
    <col min="17" max="17" width="7.42578125" style="6" customWidth="1"/>
    <col min="18" max="18" width="9.140625" style="6"/>
    <col min="19" max="19" width="5.7109375" style="6" customWidth="1"/>
    <col min="20" max="20" width="4.140625" style="6" customWidth="1"/>
    <col min="21" max="16384" width="9.140625" style="6"/>
  </cols>
  <sheetData>
    <row r="1" spans="1:25" x14ac:dyDescent="0.25">
      <c r="A1" s="150" t="str">
        <f>СТАРТ!A1</f>
        <v>Мониторинг личностных результатов обучающихся (CОО)</v>
      </c>
      <c r="B1" s="150"/>
      <c r="C1" s="150"/>
    </row>
    <row r="3" spans="1:25" ht="21" customHeight="1" x14ac:dyDescent="0.25">
      <c r="A3" s="8">
        <f>СТАРТ!B5</f>
        <v>0</v>
      </c>
      <c r="B3" s="75">
        <f>СТАРТ!B14</f>
        <v>0</v>
      </c>
      <c r="C3" s="60">
        <f>СТАРТ!D5</f>
        <v>0</v>
      </c>
      <c r="D3" s="74"/>
      <c r="E3" s="154" t="s">
        <v>76</v>
      </c>
      <c r="F3" s="154"/>
      <c r="G3" s="154"/>
      <c r="H3" s="154"/>
      <c r="I3" s="154"/>
      <c r="J3" s="154"/>
      <c r="K3" s="154"/>
      <c r="L3" s="154"/>
      <c r="M3" s="154"/>
    </row>
    <row r="4" spans="1:25" ht="15.75" x14ac:dyDescent="0.25">
      <c r="A4" s="117" t="s">
        <v>4</v>
      </c>
      <c r="B4" s="114"/>
      <c r="C4" s="117" t="s">
        <v>5</v>
      </c>
      <c r="D4" s="54"/>
      <c r="E4" s="54"/>
      <c r="F4" s="155">
        <f>B3</f>
        <v>0</v>
      </c>
      <c r="G4" s="155"/>
      <c r="H4" s="155"/>
      <c r="I4" s="155"/>
      <c r="J4" s="155"/>
      <c r="K4" s="155"/>
      <c r="L4" s="155"/>
      <c r="M4" s="155"/>
    </row>
    <row r="5" spans="1:25" ht="21" customHeight="1" x14ac:dyDescent="0.25">
      <c r="D5" s="54"/>
      <c r="E5" s="54"/>
      <c r="F5" s="54"/>
      <c r="G5" s="56"/>
      <c r="H5" s="153" t="s">
        <v>19</v>
      </c>
      <c r="I5" s="153"/>
      <c r="J5" s="57">
        <f>СТАРТ!D5</f>
        <v>0</v>
      </c>
      <c r="K5" s="54" t="s">
        <v>14</v>
      </c>
      <c r="L5" s="54"/>
      <c r="M5" s="55"/>
    </row>
    <row r="6" spans="1:25" ht="48.75" customHeight="1" x14ac:dyDescent="0.25">
      <c r="A6" s="79" t="s">
        <v>21</v>
      </c>
      <c r="B6" s="79" t="s">
        <v>12</v>
      </c>
      <c r="C6" s="79" t="s">
        <v>3</v>
      </c>
      <c r="D6" s="73"/>
      <c r="E6" s="73"/>
      <c r="F6" s="145">
        <f>СТАРТ!B3</f>
        <v>0</v>
      </c>
      <c r="G6" s="145"/>
      <c r="I6" s="51"/>
      <c r="J6" s="52"/>
      <c r="L6" s="148">
        <f>A3</f>
        <v>0</v>
      </c>
      <c r="M6" s="148"/>
    </row>
    <row r="7" spans="1:25" ht="45.75" customHeight="1" x14ac:dyDescent="0.25">
      <c r="A7" s="151" t="str">
        <f>УПРАВЛЕНИЕ!A6</f>
        <v>Гражданское воспитание</v>
      </c>
      <c r="B7" s="47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77"/>
      <c r="D7" s="71"/>
      <c r="E7" s="71"/>
      <c r="F7" s="146" t="s">
        <v>15</v>
      </c>
      <c r="G7" s="146"/>
      <c r="H7" s="31"/>
      <c r="I7" s="48"/>
      <c r="J7" s="49"/>
      <c r="L7" s="146" t="s">
        <v>4</v>
      </c>
      <c r="M7" s="146"/>
      <c r="O7" s="147" t="s">
        <v>13</v>
      </c>
      <c r="P7" s="147"/>
      <c r="Q7" s="147"/>
      <c r="R7" s="147"/>
      <c r="S7" s="147"/>
      <c r="T7" s="93"/>
    </row>
    <row r="8" spans="1:25" ht="60" customHeight="1" x14ac:dyDescent="0.25">
      <c r="A8" s="152"/>
      <c r="B8" s="47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77"/>
      <c r="D8" s="72"/>
      <c r="E8" s="72"/>
      <c r="F8" s="72"/>
      <c r="O8" s="149" t="s">
        <v>50</v>
      </c>
      <c r="P8" s="149"/>
      <c r="Q8" s="149"/>
      <c r="R8" s="149"/>
      <c r="S8" s="144" t="s">
        <v>51</v>
      </c>
      <c r="T8" s="156"/>
    </row>
    <row r="9" spans="1:25" ht="60" customHeight="1" x14ac:dyDescent="0.25">
      <c r="A9" s="152"/>
      <c r="B9" s="47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77"/>
      <c r="D9" s="72"/>
      <c r="E9" s="72"/>
      <c r="F9" s="72"/>
      <c r="O9" s="149"/>
      <c r="P9" s="149"/>
      <c r="Q9" s="149"/>
      <c r="R9" s="149"/>
      <c r="S9" s="144"/>
      <c r="T9" s="156"/>
      <c r="Y9" s="53"/>
    </row>
    <row r="10" spans="1:25" ht="48" customHeight="1" x14ac:dyDescent="0.25">
      <c r="A10" s="152"/>
      <c r="B10" s="47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77"/>
      <c r="D10" s="72"/>
      <c r="E10" s="72"/>
      <c r="F10" s="72"/>
      <c r="H10" s="48"/>
      <c r="I10" s="48"/>
      <c r="J10" s="49"/>
      <c r="O10" s="112"/>
      <c r="P10" s="112"/>
      <c r="Q10" s="112"/>
      <c r="R10" s="112"/>
      <c r="S10" s="144"/>
      <c r="T10" s="116"/>
    </row>
    <row r="11" spans="1:25" ht="60" customHeight="1" x14ac:dyDescent="0.25">
      <c r="A11" s="152"/>
      <c r="B11" s="47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77"/>
      <c r="D11" s="42"/>
      <c r="E11" s="42"/>
      <c r="F11" s="42"/>
      <c r="H11" s="40"/>
      <c r="I11" s="40"/>
      <c r="J11" s="41"/>
      <c r="O11" s="112"/>
      <c r="P11" s="112"/>
      <c r="Q11" s="112"/>
      <c r="R11" s="112"/>
      <c r="S11" s="144"/>
      <c r="T11" s="116"/>
    </row>
    <row r="12" spans="1:25" ht="45.75" customHeight="1" x14ac:dyDescent="0.25">
      <c r="A12" s="152"/>
      <c r="B12" s="47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77"/>
      <c r="D12" s="42"/>
      <c r="E12" s="42"/>
      <c r="F12" s="42"/>
      <c r="G12" s="40"/>
      <c r="H12" s="40"/>
      <c r="I12" s="40"/>
      <c r="J12" s="41"/>
      <c r="O12" s="94"/>
      <c r="P12" s="94"/>
      <c r="Q12" s="94"/>
      <c r="R12" s="94"/>
      <c r="S12" s="94"/>
      <c r="T12" s="115"/>
    </row>
    <row r="13" spans="1:25" ht="18" customHeight="1" x14ac:dyDescent="0.25">
      <c r="A13" s="160" t="s">
        <v>27</v>
      </c>
      <c r="B13" s="161"/>
      <c r="C13" s="78" t="e">
        <f>AVERAGE(C7:C12)</f>
        <v>#DIV/0!</v>
      </c>
      <c r="D13" s="42"/>
      <c r="E13" s="42"/>
      <c r="F13" s="42"/>
      <c r="G13" s="40"/>
      <c r="H13" s="40"/>
      <c r="I13" s="40"/>
      <c r="J13" s="41"/>
      <c r="O13" s="48"/>
      <c r="P13" s="48"/>
      <c r="Q13" s="48" t="s">
        <v>17</v>
      </c>
      <c r="R13" s="48"/>
      <c r="S13" s="48"/>
    </row>
    <row r="14" spans="1:25" ht="48.75" customHeight="1" x14ac:dyDescent="0.25">
      <c r="A14" s="151" t="str">
        <f>УПРАВЛЕНИЕ!A12</f>
        <v>Патриотическое воспитание</v>
      </c>
      <c r="B14" s="47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77"/>
      <c r="D14" s="42"/>
      <c r="E14" s="42"/>
      <c r="F14" s="42"/>
      <c r="G14" s="42"/>
      <c r="H14" s="42"/>
      <c r="I14" s="69" t="s">
        <v>43</v>
      </c>
      <c r="J14" s="43"/>
      <c r="L14" s="50" t="e">
        <f>B64</f>
        <v>#DIV/0!</v>
      </c>
      <c r="O14" s="48"/>
      <c r="P14" s="48"/>
      <c r="Q14" s="48"/>
      <c r="R14" s="48"/>
      <c r="S14" s="48"/>
    </row>
    <row r="15" spans="1:25" ht="48" customHeight="1" x14ac:dyDescent="0.25">
      <c r="A15" s="152"/>
      <c r="B15" s="47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77"/>
      <c r="D15" s="73"/>
      <c r="E15" s="73"/>
      <c r="F15" s="73"/>
      <c r="O15" s="82"/>
      <c r="P15" s="82"/>
      <c r="Q15" s="82"/>
      <c r="R15" s="82"/>
      <c r="S15" s="82"/>
    </row>
    <row r="16" spans="1:25" ht="60" customHeight="1" x14ac:dyDescent="0.25">
      <c r="A16" s="152"/>
      <c r="B16" s="47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77"/>
      <c r="D16" s="73"/>
      <c r="E16" s="73"/>
      <c r="F16" s="73"/>
      <c r="G16" s="143" t="s">
        <v>46</v>
      </c>
      <c r="H16" s="143"/>
      <c r="I16" s="143"/>
      <c r="J16" s="143"/>
      <c r="K16" s="143"/>
      <c r="L16" s="143"/>
      <c r="O16" s="82"/>
      <c r="P16" s="82"/>
      <c r="Q16" s="82"/>
      <c r="R16" s="82"/>
      <c r="S16" s="82"/>
    </row>
    <row r="17" spans="1:19" ht="45" customHeight="1" x14ac:dyDescent="0.3">
      <c r="A17" s="162"/>
      <c r="B17" s="47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77"/>
      <c r="D17" s="73"/>
      <c r="E17" s="73"/>
      <c r="F17" s="73"/>
      <c r="G17" s="143"/>
      <c r="H17" s="143"/>
      <c r="I17" s="143"/>
      <c r="J17" s="143"/>
      <c r="K17" s="143"/>
      <c r="L17" s="143"/>
      <c r="O17" s="82"/>
      <c r="P17" s="99"/>
      <c r="Q17" s="99"/>
      <c r="R17" s="99"/>
      <c r="S17" s="83"/>
    </row>
    <row r="18" spans="1:19" ht="18" customHeight="1" x14ac:dyDescent="0.25">
      <c r="A18" s="160" t="s">
        <v>29</v>
      </c>
      <c r="B18" s="161"/>
      <c r="C18" s="78" t="e">
        <f>AVERAGE(C14:C17)</f>
        <v>#DIV/0!</v>
      </c>
      <c r="D18" s="73"/>
      <c r="E18" s="73"/>
      <c r="F18" s="73"/>
      <c r="G18" s="122"/>
      <c r="H18" s="122"/>
      <c r="I18" s="122"/>
      <c r="J18" s="122"/>
      <c r="K18" s="122"/>
      <c r="L18" s="122"/>
    </row>
    <row r="19" spans="1:19" ht="45" x14ac:dyDescent="0.25">
      <c r="A19" s="151" t="str">
        <f>УПРАВЛЕНИЕ!A16</f>
        <v>Духовно-нравственное воспитание</v>
      </c>
      <c r="B19" s="47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77"/>
      <c r="D19" s="73"/>
      <c r="E19" s="73"/>
      <c r="F19" s="73"/>
      <c r="G19" s="122"/>
      <c r="H19" s="122"/>
      <c r="I19" s="122"/>
      <c r="J19" s="122"/>
      <c r="K19" s="122"/>
      <c r="L19" s="122"/>
    </row>
    <row r="20" spans="1:19" ht="75" x14ac:dyDescent="0.25">
      <c r="A20" s="152"/>
      <c r="B20" s="47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77"/>
      <c r="D20" s="73"/>
      <c r="E20" s="73"/>
      <c r="F20" s="73"/>
      <c r="G20" s="113"/>
      <c r="H20" s="113"/>
      <c r="I20" s="113"/>
      <c r="J20" s="113"/>
      <c r="K20" s="113"/>
      <c r="L20" s="113"/>
    </row>
    <row r="21" spans="1:19" ht="75" x14ac:dyDescent="0.25">
      <c r="A21" s="152"/>
      <c r="B21" s="47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77"/>
      <c r="D21" s="73"/>
      <c r="E21" s="73"/>
      <c r="F21" s="73"/>
    </row>
    <row r="22" spans="1:19" ht="60" x14ac:dyDescent="0.25">
      <c r="A22" s="152"/>
      <c r="B22" s="47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77"/>
      <c r="D22" s="73"/>
      <c r="E22" s="73"/>
      <c r="F22" s="73"/>
    </row>
    <row r="23" spans="1:19" ht="60" x14ac:dyDescent="0.25">
      <c r="A23" s="152"/>
      <c r="B23" s="47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77"/>
      <c r="D23" s="73"/>
      <c r="E23" s="73"/>
      <c r="F23" s="73"/>
    </row>
    <row r="24" spans="1:19" ht="60.75" customHeight="1" x14ac:dyDescent="0.25">
      <c r="A24" s="162"/>
      <c r="B24" s="47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77"/>
      <c r="D24" s="73"/>
      <c r="E24" s="73"/>
      <c r="F24" s="73"/>
    </row>
    <row r="25" spans="1:19" ht="18" customHeight="1" x14ac:dyDescent="0.25">
      <c r="A25" s="158" t="s">
        <v>30</v>
      </c>
      <c r="B25" s="159"/>
      <c r="C25" s="78" t="e">
        <f>AVERAGE(C19:C24)</f>
        <v>#DIV/0!</v>
      </c>
      <c r="D25" s="73"/>
      <c r="E25" s="73"/>
      <c r="F25" s="73"/>
    </row>
    <row r="26" spans="1:19" ht="33.75" customHeight="1" x14ac:dyDescent="0.25">
      <c r="A26" s="157" t="str">
        <f>УПРАВЛЕНИЕ!A22</f>
        <v>Эстетическое воспитание</v>
      </c>
      <c r="B26" s="76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77"/>
      <c r="D26" s="73"/>
      <c r="E26" s="73"/>
      <c r="F26" s="73"/>
      <c r="G26" s="68"/>
      <c r="H26" s="68"/>
      <c r="I26" s="68"/>
      <c r="J26" s="68"/>
      <c r="K26" s="68"/>
      <c r="L26" s="68"/>
    </row>
    <row r="27" spans="1:19" ht="51" customHeight="1" x14ac:dyDescent="0.25">
      <c r="A27" s="157"/>
      <c r="B27" s="47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77"/>
      <c r="D27" s="73"/>
      <c r="E27" s="73"/>
      <c r="F27" s="73"/>
      <c r="G27" s="68"/>
      <c r="H27" s="68"/>
      <c r="I27" s="68"/>
      <c r="J27" s="68"/>
      <c r="K27" s="68"/>
      <c r="L27" s="68"/>
      <c r="M27" s="58"/>
    </row>
    <row r="28" spans="1:19" ht="45" x14ac:dyDescent="0.25">
      <c r="A28" s="157"/>
      <c r="B28" s="47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77"/>
      <c r="D28" s="73"/>
      <c r="E28" s="73"/>
      <c r="F28" s="73"/>
      <c r="G28" s="68"/>
      <c r="H28" s="68"/>
      <c r="I28" s="68"/>
      <c r="J28" s="68"/>
      <c r="K28" s="68"/>
      <c r="L28" s="68"/>
      <c r="M28" s="58"/>
    </row>
    <row r="29" spans="1:19" ht="61.5" customHeight="1" x14ac:dyDescent="0.25">
      <c r="A29" s="157"/>
      <c r="B29" s="47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77"/>
      <c r="D29" s="73"/>
      <c r="E29" s="73"/>
      <c r="F29" s="73"/>
      <c r="K29" s="58"/>
      <c r="L29" s="58"/>
      <c r="M29" s="58"/>
    </row>
    <row r="30" spans="1:19" ht="18" customHeight="1" x14ac:dyDescent="0.25">
      <c r="A30" s="158" t="s">
        <v>31</v>
      </c>
      <c r="B30" s="159"/>
      <c r="C30" s="78" t="e">
        <f>AVERAGE(C26:C29)</f>
        <v>#DIV/0!</v>
      </c>
      <c r="D30" s="73"/>
      <c r="E30" s="73"/>
      <c r="F30" s="73"/>
      <c r="K30" s="58"/>
      <c r="L30" s="58"/>
      <c r="M30" s="58"/>
    </row>
    <row r="31" spans="1:19" ht="50.25" customHeight="1" x14ac:dyDescent="0.25">
      <c r="A31" s="157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47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77"/>
      <c r="D31" s="73"/>
      <c r="E31" s="73"/>
      <c r="F31" s="73"/>
      <c r="G31" s="59"/>
      <c r="H31" s="59"/>
      <c r="I31" s="59"/>
      <c r="J31" s="59"/>
      <c r="K31" s="58"/>
      <c r="L31" s="58"/>
      <c r="M31" s="58"/>
    </row>
    <row r="32" spans="1:19" ht="64.5" customHeight="1" x14ac:dyDescent="0.25">
      <c r="A32" s="157"/>
      <c r="B32" s="47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77"/>
      <c r="D32" s="73"/>
      <c r="E32" s="73"/>
      <c r="F32" s="73"/>
      <c r="G32" s="59"/>
      <c r="H32" s="59"/>
      <c r="I32" s="59"/>
      <c r="J32" s="59"/>
      <c r="K32" s="58"/>
      <c r="L32" s="58"/>
      <c r="M32" s="58"/>
    </row>
    <row r="33" spans="1:6" ht="63" customHeight="1" x14ac:dyDescent="0.25">
      <c r="A33" s="157"/>
      <c r="B33" s="47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77"/>
      <c r="D33" s="73"/>
      <c r="E33" s="73"/>
      <c r="F33" s="73"/>
    </row>
    <row r="34" spans="1:6" ht="33" customHeight="1" x14ac:dyDescent="0.25">
      <c r="A34" s="157"/>
      <c r="B34" s="47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77"/>
      <c r="D34" s="73"/>
      <c r="E34" s="73"/>
      <c r="F34" s="73"/>
    </row>
    <row r="35" spans="1:6" ht="60" x14ac:dyDescent="0.25">
      <c r="A35" s="157"/>
      <c r="B35" s="47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77"/>
      <c r="D35" s="73"/>
      <c r="E35" s="73"/>
      <c r="F35" s="73"/>
    </row>
    <row r="36" spans="1:6" ht="45" x14ac:dyDescent="0.25">
      <c r="A36" s="157"/>
      <c r="B36" s="47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77"/>
      <c r="D36" s="73"/>
      <c r="E36" s="73"/>
      <c r="F36" s="73"/>
    </row>
    <row r="37" spans="1:6" ht="18" customHeight="1" x14ac:dyDescent="0.25">
      <c r="A37" s="158" t="s">
        <v>32</v>
      </c>
      <c r="B37" s="159"/>
      <c r="C37" s="78" t="e">
        <f>AVERAGE(C31:C36)</f>
        <v>#DIV/0!</v>
      </c>
      <c r="D37" s="73"/>
      <c r="E37" s="73"/>
      <c r="F37" s="73"/>
    </row>
    <row r="38" spans="1:6" ht="45" x14ac:dyDescent="0.25">
      <c r="A38" s="157" t="str">
        <f>УПРАВЛЕНИЕ!A32</f>
        <v>Трудовое воспитание</v>
      </c>
      <c r="B38" s="47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77"/>
      <c r="D38" s="73"/>
      <c r="E38" s="73"/>
      <c r="F38" s="73"/>
    </row>
    <row r="39" spans="1:6" ht="60" x14ac:dyDescent="0.25">
      <c r="A39" s="157"/>
      <c r="B39" s="47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77"/>
      <c r="D39" s="73"/>
      <c r="E39" s="73"/>
      <c r="F39" s="73"/>
    </row>
    <row r="40" spans="1:6" ht="64.5" customHeight="1" x14ac:dyDescent="0.25">
      <c r="A40" s="157"/>
      <c r="B40" s="47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77"/>
      <c r="D40" s="73"/>
      <c r="E40" s="73"/>
      <c r="F40" s="73"/>
    </row>
    <row r="41" spans="1:6" ht="45" x14ac:dyDescent="0.25">
      <c r="A41" s="157"/>
      <c r="B41" s="47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77"/>
      <c r="D41" s="73"/>
      <c r="E41" s="73"/>
      <c r="F41" s="73"/>
    </row>
    <row r="42" spans="1:6" ht="60" x14ac:dyDescent="0.25">
      <c r="A42" s="157"/>
      <c r="B42" s="47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77"/>
      <c r="D42" s="73"/>
      <c r="E42" s="73"/>
      <c r="F42" s="73"/>
    </row>
    <row r="43" spans="1:6" ht="45" x14ac:dyDescent="0.25">
      <c r="A43" s="157"/>
      <c r="B43" s="47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77"/>
      <c r="D43" s="73"/>
      <c r="E43" s="73"/>
      <c r="F43" s="73"/>
    </row>
    <row r="44" spans="1:6" ht="17.25" customHeight="1" x14ac:dyDescent="0.25">
      <c r="A44" s="158" t="s">
        <v>34</v>
      </c>
      <c r="B44" s="159"/>
      <c r="C44" s="78" t="e">
        <f>AVERAGE(C38:C43)</f>
        <v>#DIV/0!</v>
      </c>
      <c r="D44" s="73"/>
      <c r="E44" s="73"/>
      <c r="F44" s="73"/>
    </row>
    <row r="45" spans="1:6" ht="60" x14ac:dyDescent="0.25">
      <c r="A45" s="157" t="str">
        <f>УПРАВЛЕНИЕ!A38</f>
        <v>Экологическое воспитание</v>
      </c>
      <c r="B45" s="47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77"/>
      <c r="D45" s="73"/>
      <c r="E45" s="73"/>
      <c r="F45" s="73"/>
    </row>
    <row r="46" spans="1:6" ht="23.25" customHeight="1" x14ac:dyDescent="0.25">
      <c r="A46" s="157"/>
      <c r="B46" s="47" t="str">
        <f>УПРАВЛЕНИЕ!B39</f>
        <v>Выражает деятельное неприятие действий, приносящих вред природе.</v>
      </c>
      <c r="C46" s="77"/>
      <c r="D46" s="73"/>
      <c r="E46" s="73"/>
      <c r="F46" s="73"/>
    </row>
    <row r="47" spans="1:6" ht="30" x14ac:dyDescent="0.25">
      <c r="A47" s="157"/>
      <c r="B47" s="47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77"/>
      <c r="D47" s="73"/>
      <c r="E47" s="73"/>
      <c r="F47" s="73"/>
    </row>
    <row r="48" spans="1:6" ht="45" x14ac:dyDescent="0.25">
      <c r="A48" s="157"/>
      <c r="B48" s="47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77"/>
      <c r="D48" s="73"/>
      <c r="E48" s="73"/>
      <c r="F48" s="73"/>
    </row>
    <row r="49" spans="1:6" ht="18" customHeight="1" x14ac:dyDescent="0.25">
      <c r="A49" s="158" t="s">
        <v>44</v>
      </c>
      <c r="B49" s="159"/>
      <c r="C49" s="78" t="e">
        <f>AVERAGE(C45:C48)</f>
        <v>#DIV/0!</v>
      </c>
      <c r="D49" s="73"/>
      <c r="E49" s="73"/>
      <c r="F49" s="73"/>
    </row>
    <row r="50" spans="1:6" ht="32.25" customHeight="1" x14ac:dyDescent="0.25">
      <c r="A50" s="157" t="str">
        <f>УПРАВЛЕНИЕ!A42</f>
        <v>Ценность научного познания</v>
      </c>
      <c r="B50" s="47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77"/>
      <c r="D50" s="73"/>
      <c r="E50" s="73"/>
      <c r="F50" s="73"/>
    </row>
    <row r="51" spans="1:6" ht="60" x14ac:dyDescent="0.25">
      <c r="A51" s="157"/>
      <c r="B51" s="47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77"/>
      <c r="D51" s="73"/>
      <c r="E51" s="73"/>
      <c r="F51" s="73"/>
    </row>
    <row r="52" spans="1:6" ht="30" x14ac:dyDescent="0.25">
      <c r="A52" s="157"/>
      <c r="B52" s="47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77"/>
      <c r="D52" s="73"/>
      <c r="E52" s="73"/>
      <c r="F52" s="73"/>
    </row>
    <row r="53" spans="1:6" ht="47.25" customHeight="1" x14ac:dyDescent="0.25">
      <c r="A53" s="157"/>
      <c r="B53" s="47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77"/>
      <c r="D53" s="73"/>
      <c r="E53" s="73"/>
      <c r="F53" s="73"/>
    </row>
    <row r="54" spans="1:6" x14ac:dyDescent="0.25">
      <c r="A54" s="158" t="s">
        <v>35</v>
      </c>
      <c r="B54" s="159"/>
      <c r="C54" s="78" t="e">
        <f>AVERAGE(C50:C53)</f>
        <v>#DIV/0!</v>
      </c>
      <c r="D54" s="73"/>
      <c r="E54" s="73"/>
      <c r="F54" s="73"/>
    </row>
    <row r="55" spans="1:6" s="37" customFormat="1" x14ac:dyDescent="0.25">
      <c r="A55" s="119"/>
      <c r="B55" s="120"/>
      <c r="C55" s="121"/>
      <c r="D55" s="38"/>
      <c r="E55" s="38"/>
      <c r="F55" s="38"/>
    </row>
    <row r="56" spans="1:6" hidden="1" x14ac:dyDescent="0.25">
      <c r="A56" s="46" t="s">
        <v>38</v>
      </c>
      <c r="B56" s="45" t="e">
        <f>C13</f>
        <v>#DIV/0!</v>
      </c>
    </row>
    <row r="57" spans="1:6" hidden="1" x14ac:dyDescent="0.25">
      <c r="A57" s="46" t="s">
        <v>39</v>
      </c>
      <c r="B57" s="45" t="e">
        <f>C18</f>
        <v>#DIV/0!</v>
      </c>
    </row>
    <row r="58" spans="1:6" ht="30" hidden="1" x14ac:dyDescent="0.25">
      <c r="A58" s="46" t="s">
        <v>36</v>
      </c>
      <c r="B58" s="45" t="e">
        <f>C25</f>
        <v>#DIV/0!</v>
      </c>
    </row>
    <row r="59" spans="1:6" hidden="1" x14ac:dyDescent="0.25">
      <c r="A59" s="67" t="s">
        <v>37</v>
      </c>
      <c r="B59" s="45" t="e">
        <f>C30</f>
        <v>#DIV/0!</v>
      </c>
    </row>
    <row r="60" spans="1:6" hidden="1" x14ac:dyDescent="0.25">
      <c r="A60" s="46" t="s">
        <v>40</v>
      </c>
      <c r="B60" s="45" t="e">
        <f>C37</f>
        <v>#DIV/0!</v>
      </c>
    </row>
    <row r="61" spans="1:6" hidden="1" x14ac:dyDescent="0.25">
      <c r="A61" s="46" t="s">
        <v>41</v>
      </c>
      <c r="B61" s="45" t="e">
        <f>C44</f>
        <v>#DIV/0!</v>
      </c>
    </row>
    <row r="62" spans="1:6" hidden="1" x14ac:dyDescent="0.25">
      <c r="A62" s="24" t="s">
        <v>42</v>
      </c>
      <c r="B62" s="45" t="e">
        <f>C49</f>
        <v>#DIV/0!</v>
      </c>
    </row>
    <row r="63" spans="1:6" ht="30" hidden="1" x14ac:dyDescent="0.25">
      <c r="A63" s="46" t="s">
        <v>26</v>
      </c>
      <c r="B63" s="45" t="e">
        <f>C54</f>
        <v>#DIV/0!</v>
      </c>
    </row>
    <row r="64" spans="1:6" hidden="1" x14ac:dyDescent="0.25">
      <c r="A64" s="80" t="s">
        <v>16</v>
      </c>
      <c r="B64" s="81" t="e">
        <f>AVERAGE(B56:B63)</f>
        <v>#DIV/0!</v>
      </c>
    </row>
    <row r="68" spans="1:2" x14ac:dyDescent="0.25">
      <c r="B68" s="25" t="s">
        <v>17</v>
      </c>
    </row>
    <row r="69" spans="1:2" ht="75" hidden="1" x14ac:dyDescent="0.25">
      <c r="A69" s="46" t="s">
        <v>0</v>
      </c>
    </row>
    <row r="70" spans="1:2" ht="75" hidden="1" x14ac:dyDescent="0.25">
      <c r="A70" s="46" t="s">
        <v>1</v>
      </c>
    </row>
    <row r="71" spans="1:2" ht="75" hidden="1" x14ac:dyDescent="0.25">
      <c r="A71" s="46" t="s">
        <v>2</v>
      </c>
    </row>
    <row r="72" spans="1:2" hidden="1" x14ac:dyDescent="0.25"/>
    <row r="73" spans="1:2" hidden="1" x14ac:dyDescent="0.25">
      <c r="A73" s="24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  <mergeCell ref="O7:S7"/>
    <mergeCell ref="O8:R9"/>
    <mergeCell ref="S8:S11"/>
    <mergeCell ref="T8:T9"/>
    <mergeCell ref="A13:B13"/>
    <mergeCell ref="A50:A53"/>
    <mergeCell ref="A54:B54"/>
    <mergeCell ref="A31:A36"/>
    <mergeCell ref="A37:B37"/>
    <mergeCell ref="A44:B44"/>
    <mergeCell ref="A45:A48"/>
    <mergeCell ref="A49:B49"/>
    <mergeCell ref="A38:A43"/>
  </mergeCells>
  <conditionalFormatting sqref="A3">
    <cfRule type="cellIs" dxfId="14" priority="2" operator="equal">
      <formula>0</formula>
    </cfRule>
  </conditionalFormatting>
  <conditionalFormatting sqref="F6 J5 L6">
    <cfRule type="cellIs" dxfId="13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Y74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4" customWidth="1"/>
    <col min="2" max="2" width="71.140625" style="25" customWidth="1"/>
    <col min="3" max="3" width="8.7109375" style="25" customWidth="1"/>
    <col min="4" max="6" width="7.140625" style="6" customWidth="1"/>
    <col min="7" max="8" width="9.140625" style="6"/>
    <col min="9" max="10" width="7.42578125" style="6" customWidth="1"/>
    <col min="11" max="11" width="9.140625" style="6"/>
    <col min="12" max="12" width="10.5703125" style="6" customWidth="1"/>
    <col min="13" max="13" width="12" style="6" customWidth="1"/>
    <col min="14" max="16" width="9.140625" style="6"/>
    <col min="17" max="17" width="7.42578125" style="6" customWidth="1"/>
    <col min="18" max="18" width="9.140625" style="6"/>
    <col min="19" max="19" width="5.7109375" style="6" customWidth="1"/>
    <col min="20" max="20" width="4.140625" style="6" customWidth="1"/>
    <col min="21" max="16384" width="9.140625" style="6"/>
  </cols>
  <sheetData>
    <row r="1" spans="1:25" x14ac:dyDescent="0.25">
      <c r="A1" s="150" t="str">
        <f>СТАРТ!A1</f>
        <v>Мониторинг личностных результатов обучающихся (CОО)</v>
      </c>
      <c r="B1" s="150"/>
      <c r="C1" s="150"/>
    </row>
    <row r="3" spans="1:25" ht="21" customHeight="1" x14ac:dyDescent="0.25">
      <c r="A3" s="8">
        <f>СТАРТ!B5</f>
        <v>0</v>
      </c>
      <c r="B3" s="75">
        <f>СТАРТ!B15</f>
        <v>0</v>
      </c>
      <c r="C3" s="60">
        <f>СТАРТ!D5</f>
        <v>0</v>
      </c>
      <c r="D3" s="74"/>
      <c r="E3" s="154" t="s">
        <v>76</v>
      </c>
      <c r="F3" s="154"/>
      <c r="G3" s="154"/>
      <c r="H3" s="154"/>
      <c r="I3" s="154"/>
      <c r="J3" s="154"/>
      <c r="K3" s="154"/>
      <c r="L3" s="154"/>
      <c r="M3" s="154"/>
    </row>
    <row r="4" spans="1:25" ht="15.75" x14ac:dyDescent="0.25">
      <c r="A4" s="117" t="s">
        <v>4</v>
      </c>
      <c r="B4" s="114"/>
      <c r="C4" s="117" t="s">
        <v>5</v>
      </c>
      <c r="D4" s="54"/>
      <c r="E4" s="54"/>
      <c r="F4" s="155">
        <f>B3</f>
        <v>0</v>
      </c>
      <c r="G4" s="155"/>
      <c r="H4" s="155"/>
      <c r="I4" s="155"/>
      <c r="J4" s="155"/>
      <c r="K4" s="155"/>
      <c r="L4" s="155"/>
      <c r="M4" s="155"/>
    </row>
    <row r="5" spans="1:25" ht="21" customHeight="1" x14ac:dyDescent="0.25">
      <c r="D5" s="54"/>
      <c r="E5" s="54"/>
      <c r="F5" s="54"/>
      <c r="G5" s="56"/>
      <c r="H5" s="153" t="s">
        <v>19</v>
      </c>
      <c r="I5" s="153"/>
      <c r="J5" s="57">
        <f>СТАРТ!D5</f>
        <v>0</v>
      </c>
      <c r="K5" s="54" t="s">
        <v>14</v>
      </c>
      <c r="L5" s="54"/>
      <c r="M5" s="55"/>
    </row>
    <row r="6" spans="1:25" ht="48.75" customHeight="1" x14ac:dyDescent="0.25">
      <c r="A6" s="79" t="s">
        <v>21</v>
      </c>
      <c r="B6" s="79" t="s">
        <v>12</v>
      </c>
      <c r="C6" s="79" t="s">
        <v>3</v>
      </c>
      <c r="D6" s="73"/>
      <c r="E6" s="73"/>
      <c r="F6" s="145">
        <f>СТАРТ!B3</f>
        <v>0</v>
      </c>
      <c r="G6" s="145"/>
      <c r="I6" s="51"/>
      <c r="J6" s="52"/>
      <c r="L6" s="148">
        <f>A3</f>
        <v>0</v>
      </c>
      <c r="M6" s="148"/>
    </row>
    <row r="7" spans="1:25" ht="45.75" customHeight="1" x14ac:dyDescent="0.25">
      <c r="A7" s="151" t="str">
        <f>УПРАВЛЕНИЕ!A6</f>
        <v>Гражданское воспитание</v>
      </c>
      <c r="B7" s="47" t="str">
        <f>УПРАВЛЕНИЕ!B6</f>
        <v>Осознанно выражает свою российскую гражданскую идентичность в поликультурном и многоконфессиональном российском обществе, современном мировом сообществе.</v>
      </c>
      <c r="C7" s="77"/>
      <c r="D7" s="71"/>
      <c r="E7" s="71"/>
      <c r="F7" s="146" t="s">
        <v>15</v>
      </c>
      <c r="G7" s="146"/>
      <c r="H7" s="31"/>
      <c r="I7" s="48"/>
      <c r="J7" s="49"/>
      <c r="L7" s="146" t="s">
        <v>4</v>
      </c>
      <c r="M7" s="146"/>
      <c r="O7" s="147" t="s">
        <v>13</v>
      </c>
      <c r="P7" s="147"/>
      <c r="Q7" s="147"/>
      <c r="R7" s="147"/>
      <c r="S7" s="147"/>
      <c r="T7" s="93"/>
    </row>
    <row r="8" spans="1:25" ht="60" customHeight="1" x14ac:dyDescent="0.25">
      <c r="A8" s="152"/>
      <c r="B8" s="47" t="str">
        <f>УПРАВЛЕНИЕ!B7</f>
        <v>Сознаёт свое единство с народом России как источником власти и субъектом тысячелетней российской государственности, с Российским государством, ответственность за развитие страны, российской государственности в настоящем и будущем.</v>
      </c>
      <c r="C8" s="77"/>
      <c r="D8" s="72"/>
      <c r="E8" s="72"/>
      <c r="F8" s="72"/>
      <c r="O8" s="149" t="s">
        <v>50</v>
      </c>
      <c r="P8" s="149"/>
      <c r="Q8" s="149"/>
      <c r="R8" s="149"/>
      <c r="S8" s="144" t="s">
        <v>51</v>
      </c>
      <c r="T8" s="156"/>
    </row>
    <row r="9" spans="1:25" ht="60" customHeight="1" x14ac:dyDescent="0.25">
      <c r="A9" s="152"/>
      <c r="B9" s="47" t="str">
        <f>УПРАВЛЕНИЕ!B8</f>
        <v>Проявляет готовность к защите Родины, способен аргументированно отстаивать суверенитет и достоинство народа России и Российского государства, сохранять и защищать историческую правду о Российском государстве в прошлом и в современности.</v>
      </c>
      <c r="C9" s="77"/>
      <c r="D9" s="72"/>
      <c r="E9" s="72"/>
      <c r="F9" s="72"/>
      <c r="O9" s="149"/>
      <c r="P9" s="149"/>
      <c r="Q9" s="149"/>
      <c r="R9" s="149"/>
      <c r="S9" s="144"/>
      <c r="T9" s="156"/>
      <c r="Y9" s="53"/>
    </row>
    <row r="10" spans="1:25" ht="48" customHeight="1" x14ac:dyDescent="0.25">
      <c r="A10" s="152"/>
      <c r="B10" s="47" t="str">
        <f>УПРАВЛЕНИЕ!B9</f>
        <v>Ориентирован на активное гражданское участие на основе уважения закона и правопорядка, прав и свобод сограждан, уважения к историческому и культурному наследию России.</v>
      </c>
      <c r="C10" s="77"/>
      <c r="D10" s="72"/>
      <c r="E10" s="72"/>
      <c r="F10" s="72"/>
      <c r="H10" s="48"/>
      <c r="I10" s="48"/>
      <c r="J10" s="49"/>
      <c r="O10" s="112"/>
      <c r="P10" s="112"/>
      <c r="Q10" s="112"/>
      <c r="R10" s="112"/>
      <c r="S10" s="144"/>
      <c r="T10" s="116"/>
    </row>
    <row r="11" spans="1:25" ht="60" customHeight="1" x14ac:dyDescent="0.25">
      <c r="A11" s="152"/>
      <c r="B11" s="47" t="str">
        <f>УПРАВЛЕНИЕ!B10</f>
        <v>Осознанно и деятельно выражает неприятие любой дискриминации в обществе по социальным, национальным, расовым, религиозным признакам, проявлений экстремизма, терроризма, коррупции, антигосударственной деятельности.</v>
      </c>
      <c r="C11" s="77"/>
      <c r="D11" s="42"/>
      <c r="E11" s="42"/>
      <c r="F11" s="42"/>
      <c r="H11" s="40"/>
      <c r="I11" s="40"/>
      <c r="J11" s="41"/>
      <c r="O11" s="112"/>
      <c r="P11" s="112"/>
      <c r="Q11" s="112"/>
      <c r="R11" s="112"/>
      <c r="S11" s="144"/>
      <c r="T11" s="116"/>
    </row>
    <row r="12" spans="1:25" ht="45.75" customHeight="1" x14ac:dyDescent="0.25">
      <c r="A12" s="152"/>
      <c r="B12" s="47" t="str">
        <f>УПРАВЛЕНИЕ!B11</f>
        <v>Обладает опытом гражданской социально значимой деятельности (школьном самоуправлении, добровольчестве, экологических, природоохранных, военно-патриотических и др. объединениях, акциях, программах).</v>
      </c>
      <c r="C12" s="77"/>
      <c r="D12" s="42"/>
      <c r="E12" s="42"/>
      <c r="F12" s="42"/>
      <c r="G12" s="40"/>
      <c r="H12" s="40"/>
      <c r="I12" s="40"/>
      <c r="J12" s="41"/>
      <c r="O12" s="94"/>
      <c r="P12" s="94"/>
      <c r="Q12" s="94"/>
      <c r="R12" s="94"/>
      <c r="S12" s="94"/>
      <c r="T12" s="115"/>
    </row>
    <row r="13" spans="1:25" ht="18" customHeight="1" x14ac:dyDescent="0.25">
      <c r="A13" s="160" t="s">
        <v>27</v>
      </c>
      <c r="B13" s="161"/>
      <c r="C13" s="78" t="e">
        <f>AVERAGE(C7:C12)</f>
        <v>#DIV/0!</v>
      </c>
      <c r="D13" s="42"/>
      <c r="E13" s="42"/>
      <c r="F13" s="42"/>
      <c r="G13" s="40"/>
      <c r="H13" s="40"/>
      <c r="I13" s="40"/>
      <c r="J13" s="41"/>
      <c r="O13" s="48"/>
      <c r="P13" s="48"/>
      <c r="Q13" s="48" t="s">
        <v>17</v>
      </c>
      <c r="R13" s="48"/>
      <c r="S13" s="48"/>
    </row>
    <row r="14" spans="1:25" ht="48.75" customHeight="1" x14ac:dyDescent="0.25">
      <c r="A14" s="151" t="str">
        <f>УПРАВЛЕНИЕ!A12</f>
        <v>Патриотическое воспитание</v>
      </c>
      <c r="B14" s="47" t="str">
        <f>УПРАВЛЕНИЕ!B12</f>
        <v xml:space="preserve">Выражает свою этнокультурную идентичность, демонстрирует приверженность к родной культуре на основе любви к своему народу, знания его истории и культуры. </v>
      </c>
      <c r="C14" s="77"/>
      <c r="D14" s="42"/>
      <c r="E14" s="42"/>
      <c r="F14" s="42"/>
      <c r="G14" s="42"/>
      <c r="H14" s="42"/>
      <c r="I14" s="69" t="s">
        <v>43</v>
      </c>
      <c r="J14" s="43"/>
      <c r="L14" s="50" t="e">
        <f>B64</f>
        <v>#DIV/0!</v>
      </c>
      <c r="O14" s="48"/>
      <c r="P14" s="48"/>
      <c r="Q14" s="48"/>
      <c r="R14" s="48"/>
      <c r="S14" s="48"/>
    </row>
    <row r="15" spans="1:25" ht="48" customHeight="1" x14ac:dyDescent="0.25">
      <c r="A15" s="152"/>
      <c r="B15" s="47" t="str">
        <f>УПРАВЛЕНИЕ!B13</f>
        <v>Сознаёт себя патриотом своего народа и народа России в целом, деятельно выражает чувство причастности к многонациональному народу России, к Российскому Отечеству, свою общероссийскую культурную идентичность.</v>
      </c>
      <c r="C15" s="77"/>
      <c r="D15" s="73"/>
      <c r="E15" s="73"/>
      <c r="F15" s="73"/>
      <c r="O15" s="82"/>
      <c r="P15" s="82"/>
      <c r="Q15" s="82"/>
      <c r="R15" s="82"/>
      <c r="S15" s="82"/>
    </row>
    <row r="16" spans="1:25" ht="60" customHeight="1" x14ac:dyDescent="0.25">
      <c r="A16" s="152"/>
      <c r="B16" s="47" t="str">
        <f>УПРАВЛЕНИЕ!B14</f>
        <v>Проявляет деятельное ценностное отношение к историческому и культурному наследию своего и других народов России, к национальным символам, праздникам, памятникам, традициям народов, проживающих в родной стране – России.</v>
      </c>
      <c r="C16" s="77"/>
      <c r="D16" s="73"/>
      <c r="E16" s="73"/>
      <c r="F16" s="73"/>
      <c r="G16" s="143" t="s">
        <v>46</v>
      </c>
      <c r="H16" s="143"/>
      <c r="I16" s="143"/>
      <c r="J16" s="143"/>
      <c r="K16" s="143"/>
      <c r="L16" s="143"/>
      <c r="O16" s="82"/>
      <c r="P16" s="82"/>
      <c r="Q16" s="82"/>
      <c r="R16" s="82"/>
      <c r="S16" s="82"/>
    </row>
    <row r="17" spans="1:19" ht="45" customHeight="1" x14ac:dyDescent="0.3">
      <c r="A17" s="162"/>
      <c r="B17" s="47" t="str">
        <f>УПРАВЛЕНИЕ!B15</f>
        <v>Проявляет   уважение    к    соотечественникам,    проживающим    за    рубежом, поддерживающий их права, защиту их интересов в сохранении российской культурной идентичности.</v>
      </c>
      <c r="C17" s="77"/>
      <c r="D17" s="73"/>
      <c r="E17" s="73"/>
      <c r="F17" s="73"/>
      <c r="G17" s="143"/>
      <c r="H17" s="143"/>
      <c r="I17" s="143"/>
      <c r="J17" s="143"/>
      <c r="K17" s="143"/>
      <c r="L17" s="143"/>
      <c r="O17" s="82"/>
      <c r="P17" s="99"/>
      <c r="Q17" s="99"/>
      <c r="R17" s="99"/>
      <c r="S17" s="83"/>
    </row>
    <row r="18" spans="1:19" ht="18" customHeight="1" x14ac:dyDescent="0.25">
      <c r="A18" s="160" t="s">
        <v>29</v>
      </c>
      <c r="B18" s="161"/>
      <c r="C18" s="78" t="e">
        <f>AVERAGE(C14:C17)</f>
        <v>#DIV/0!</v>
      </c>
      <c r="D18" s="73"/>
      <c r="E18" s="73"/>
      <c r="F18" s="73"/>
      <c r="G18" s="122"/>
      <c r="H18" s="122"/>
      <c r="I18" s="122"/>
      <c r="J18" s="122"/>
      <c r="K18" s="122"/>
      <c r="L18" s="122"/>
    </row>
    <row r="19" spans="1:19" ht="45" x14ac:dyDescent="0.25">
      <c r="A19" s="151" t="str">
        <f>УПРАВЛЕНИЕ!A16</f>
        <v>Духовно-нравственное воспитание</v>
      </c>
      <c r="B19" s="47" t="str">
        <f>УПРАВЛЕНИЕ!B16</f>
        <v>Проявляет приверженность традиционным духовно-нравственным ценностям, культуре народов России с учётом мировоззренческого, национального, религиозного самоопределения.</v>
      </c>
      <c r="C19" s="77"/>
      <c r="D19" s="73"/>
      <c r="E19" s="73"/>
      <c r="F19" s="73"/>
      <c r="G19" s="122"/>
      <c r="H19" s="122"/>
      <c r="I19" s="122"/>
      <c r="J19" s="122"/>
      <c r="K19" s="122"/>
      <c r="L19" s="122"/>
    </row>
    <row r="20" spans="1:19" ht="75" x14ac:dyDescent="0.25">
      <c r="A20" s="152"/>
      <c r="B20" s="47" t="str">
        <f>УПРАВЛЕНИЕ!B17</f>
        <v>Действует и оценивает свое поведение и поступки, поведение и поступки других людей с позиций традиционных российских духовно-нравственных, социокультурных ценностей и норм с учетом осознания последствий поступков, деятельно выражает неприятие антигуманных и асоциальных поступков, поведения, противоречащих этим ценностям.</v>
      </c>
      <c r="C20" s="77"/>
      <c r="D20" s="73"/>
      <c r="E20" s="73"/>
      <c r="F20" s="73"/>
      <c r="G20" s="113"/>
      <c r="H20" s="113"/>
      <c r="I20" s="113"/>
      <c r="J20" s="113"/>
      <c r="K20" s="113"/>
      <c r="L20" s="113"/>
    </row>
    <row r="21" spans="1:19" ht="75" x14ac:dyDescent="0.25">
      <c r="A21" s="152"/>
      <c r="B21" s="47" t="str">
        <f>УПРАВЛЕНИЕ!B18</f>
        <v>Проявляет уважение к жизни и достоинству каждого человека, свободе мировоззренческого выбора и самоопределения, к представителям различных этнических групп, религий народов России, их национальному достоинству и религиозным чувствам с учётом соблюдения конституционных прав и свобод всех граждан.</v>
      </c>
      <c r="C21" s="77"/>
      <c r="D21" s="73"/>
      <c r="E21" s="73"/>
      <c r="F21" s="73"/>
    </row>
    <row r="22" spans="1:19" ht="60" x14ac:dyDescent="0.25">
      <c r="A22" s="152"/>
      <c r="B22" s="47" t="str">
        <f>УПРАВЛЕНИЕ!B19</f>
        <v>Понимает и деятельно выражает ценность межрелигиозного, межнационального согласия людей, народов в России, способен вести диалог с людьми разных национальностей, религиозной принадлежности, находить общие цели и сотрудничать для их достижения.</v>
      </c>
      <c r="C22" s="77"/>
      <c r="D22" s="73"/>
      <c r="E22" s="73"/>
      <c r="F22" s="73"/>
    </row>
    <row r="23" spans="1:19" ht="60" x14ac:dyDescent="0.25">
      <c r="A23" s="152"/>
      <c r="B23" s="47" t="str">
        <f>УПРАВЛЕНИЕ!B20</f>
        <v>Ориентирован на создание устойчивой семьи на основе российских традиционных семейных ценностей; понимания брака как союза мужчины и женщины для создания семьи, рождения и воспитания в семье детей; неприятия насилия в семье, ухода от родительской ответственности.</v>
      </c>
      <c r="C23" s="77"/>
      <c r="D23" s="73"/>
      <c r="E23" s="73"/>
      <c r="F23" s="73"/>
    </row>
    <row r="24" spans="1:19" ht="60.75" customHeight="1" x14ac:dyDescent="0.25">
      <c r="A24" s="162"/>
      <c r="B24" s="47" t="str">
        <f>УПРАВЛЕНИЕ!B21</f>
        <v>Обладает сформированными представлениями о ценности и значении в отечественной и мировой культуре языков и литературы народов России, демонстрирует устойчивый интерес к чтению как средству познания отечественной и мировой духовной культуры.</v>
      </c>
      <c r="C24" s="77"/>
      <c r="D24" s="73"/>
      <c r="E24" s="73"/>
      <c r="F24" s="73"/>
    </row>
    <row r="25" spans="1:19" ht="18" customHeight="1" x14ac:dyDescent="0.25">
      <c r="A25" s="158" t="s">
        <v>30</v>
      </c>
      <c r="B25" s="159"/>
      <c r="C25" s="78" t="e">
        <f>AVERAGE(C19:C24)</f>
        <v>#DIV/0!</v>
      </c>
      <c r="D25" s="73"/>
      <c r="E25" s="73"/>
      <c r="F25" s="73"/>
    </row>
    <row r="26" spans="1:19" ht="33.75" customHeight="1" x14ac:dyDescent="0.25">
      <c r="A26" s="157" t="str">
        <f>УПРАВЛЕНИЕ!A22</f>
        <v>Эстетическое воспитание</v>
      </c>
      <c r="B26" s="76" t="str">
        <f>УПРАВЛЕНИЕ!B22</f>
        <v>Выражает понимание ценности отечественного и мирового искусства, российского и мирового художественного наследия.</v>
      </c>
      <c r="C26" s="77"/>
      <c r="D26" s="73"/>
      <c r="E26" s="73"/>
      <c r="F26" s="73"/>
      <c r="G26" s="68"/>
      <c r="H26" s="68"/>
      <c r="I26" s="68"/>
      <c r="J26" s="68"/>
      <c r="K26" s="68"/>
      <c r="L26" s="68"/>
    </row>
    <row r="27" spans="1:19" ht="51" customHeight="1" x14ac:dyDescent="0.25">
      <c r="A27" s="157"/>
      <c r="B27" s="47" t="str">
        <f>УПРАВЛЕНИЕ!B23</f>
        <v>Проявляет восприимчивость к разным видам искусства, понимание эмоционального воздействия искусства, его влияния на поведение людей, умеет критически оценивать это влияние.</v>
      </c>
      <c r="C27" s="77"/>
      <c r="D27" s="73"/>
      <c r="E27" s="73"/>
      <c r="F27" s="73"/>
      <c r="G27" s="68"/>
      <c r="H27" s="68"/>
      <c r="I27" s="68"/>
      <c r="J27" s="68"/>
      <c r="K27" s="68"/>
      <c r="L27" s="68"/>
      <c r="M27" s="58"/>
    </row>
    <row r="28" spans="1:19" ht="45" x14ac:dyDescent="0.25">
      <c r="A28" s="157"/>
      <c r="B28" s="47" t="str">
        <f>УПРАВЛЕНИЕ!B24</f>
        <v>Проявляет понимание художественной культуры как средства коммуникации и самовыражения в современном обществе, значения нравственных норм, ценностей, традиций в искусстве.</v>
      </c>
      <c r="C28" s="77"/>
      <c r="D28" s="73"/>
      <c r="E28" s="73"/>
      <c r="F28" s="73"/>
      <c r="G28" s="68"/>
      <c r="H28" s="68"/>
      <c r="I28" s="68"/>
      <c r="J28" s="68"/>
      <c r="K28" s="68"/>
      <c r="L28" s="68"/>
      <c r="M28" s="58"/>
    </row>
    <row r="29" spans="1:19" ht="61.5" customHeight="1" x14ac:dyDescent="0.25">
      <c r="A29" s="157"/>
      <c r="B29" s="47" t="str">
        <f>УПРАВЛЕНИЕ!B25</f>
        <v xml:space="preserve">Ориентирован на осознанное творческое самовыражение, реализацию творческих способностей в разных видах искусства с учётом российских традиционных духовных и нравственных ценностей, на эстетическое обустройство собственного быта.
</v>
      </c>
      <c r="C29" s="77"/>
      <c r="D29" s="73"/>
      <c r="E29" s="73"/>
      <c r="F29" s="73"/>
      <c r="K29" s="58"/>
      <c r="L29" s="58"/>
      <c r="M29" s="58"/>
    </row>
    <row r="30" spans="1:19" ht="18" customHeight="1" x14ac:dyDescent="0.25">
      <c r="A30" s="158" t="s">
        <v>31</v>
      </c>
      <c r="B30" s="159"/>
      <c r="C30" s="78" t="e">
        <f>AVERAGE(C26:C29)</f>
        <v>#DIV/0!</v>
      </c>
      <c r="D30" s="73"/>
      <c r="E30" s="73"/>
      <c r="F30" s="73"/>
      <c r="K30" s="58"/>
      <c r="L30" s="58"/>
      <c r="M30" s="58"/>
    </row>
    <row r="31" spans="1:19" ht="50.25" customHeight="1" x14ac:dyDescent="0.25">
      <c r="A31" s="157" t="str">
        <f>УПРАВЛЕНИЕ!A26</f>
        <v>Физическое воспитание, формирование культуры здоровья и эмоционального благополучия (далее - Физическое воспитание)</v>
      </c>
      <c r="B31" s="47" t="str">
        <f>УПРАВЛЕНИЕ!B26</f>
        <v>Понимает и выражает в практической деятельности ценность жизни, здоровья и безопасности, значение личных усилий в сохранении и укреплении своего здоровья, здоровья других людей.</v>
      </c>
      <c r="C31" s="77"/>
      <c r="D31" s="73"/>
      <c r="E31" s="73"/>
      <c r="F31" s="73"/>
      <c r="G31" s="59"/>
      <c r="H31" s="59"/>
      <c r="I31" s="59"/>
      <c r="J31" s="59"/>
      <c r="K31" s="58"/>
      <c r="L31" s="58"/>
      <c r="M31" s="58"/>
    </row>
    <row r="32" spans="1:19" ht="64.5" customHeight="1" x14ac:dyDescent="0.25">
      <c r="A32" s="157"/>
      <c r="B32" s="47" t="str">
        <f>УПРАВЛЕНИЕ!B27</f>
        <v>Выражает на практике установку на здоровый образ жизни (здоровое питание, соблюдение гигиены, режим занятий и отдыха, физическую активность), стремление к физическому совершенствованию, соблюдает и пропагандирует безопасный и здоровый образ жизни.</v>
      </c>
      <c r="C32" s="77"/>
      <c r="D32" s="73"/>
      <c r="E32" s="73"/>
      <c r="F32" s="73"/>
      <c r="G32" s="59"/>
      <c r="H32" s="59"/>
      <c r="I32" s="59"/>
      <c r="J32" s="59"/>
      <c r="K32" s="58"/>
      <c r="L32" s="58"/>
      <c r="M32" s="58"/>
    </row>
    <row r="33" spans="1:6" ht="63" customHeight="1" x14ac:dyDescent="0.25">
      <c r="A33" s="157"/>
      <c r="B33" s="47" t="str">
        <f>УПРАВЛЕНИЕ!B28</f>
        <v>Проявляет сознательное и обоснованное неприятие вредных привычек (курения, употребления алкоголя, наркотиков, любых форм зависимостей), деструктивного поведения в обществе и цифровой среде, понимание их вреда для физического и психического здоровья.</v>
      </c>
      <c r="C33" s="77"/>
      <c r="D33" s="73"/>
      <c r="E33" s="73"/>
      <c r="F33" s="73"/>
    </row>
    <row r="34" spans="1:6" ht="33" customHeight="1" x14ac:dyDescent="0.25">
      <c r="A34" s="157"/>
      <c r="B34" s="47" t="str">
        <f>УПРАВЛЕНИЕ!B29</f>
        <v>Соблюдает правила личной и общественной безопасности, в том числе безопасного поведения в информационной среде.</v>
      </c>
      <c r="C34" s="77"/>
      <c r="D34" s="73"/>
      <c r="E34" s="73"/>
      <c r="F34" s="73"/>
    </row>
    <row r="35" spans="1:6" ht="60" x14ac:dyDescent="0.25">
      <c r="A35" s="157"/>
      <c r="B35" s="47" t="str">
        <f>УПРАВЛЕНИЕ!B30</f>
        <v>Демонстрирует навыки рефлексии своего состояния (физического, эмоционального, психологического), состояния других людей с точки зрения безопасности, сознательного управления своим эмоциональным состоянием.</v>
      </c>
      <c r="C35" s="77"/>
      <c r="D35" s="73"/>
      <c r="E35" s="73"/>
      <c r="F35" s="73"/>
    </row>
    <row r="36" spans="1:6" ht="45" x14ac:dyDescent="0.25">
      <c r="A36" s="157"/>
      <c r="B36" s="47" t="str">
        <f>УПРАВЛЕНИЕ!B31</f>
        <v xml:space="preserve"> Развивает способности адаптироваться к стрессовым ситуациям в общении, в разных коллективах, к меняющимся условиям (социальным, информационным, природным).</v>
      </c>
      <c r="C36" s="77"/>
      <c r="D36" s="73"/>
      <c r="E36" s="73"/>
      <c r="F36" s="73"/>
    </row>
    <row r="37" spans="1:6" ht="18" customHeight="1" x14ac:dyDescent="0.25">
      <c r="A37" s="158" t="s">
        <v>32</v>
      </c>
      <c r="B37" s="159"/>
      <c r="C37" s="78" t="e">
        <f>AVERAGE(C31:C36)</f>
        <v>#DIV/0!</v>
      </c>
      <c r="D37" s="73"/>
      <c r="E37" s="73"/>
      <c r="F37" s="73"/>
    </row>
    <row r="38" spans="1:6" ht="45" x14ac:dyDescent="0.25">
      <c r="A38" s="157" t="str">
        <f>УПРАВЛЕНИЕ!A32</f>
        <v>Трудовое воспитание</v>
      </c>
      <c r="B38" s="47" t="str">
        <f>УПРАВЛЕНИЕ!B32</f>
        <v>Уважает труд, результаты труда, трудовые и профессиональные достижения своих земляков, их вклад в развитие своего поселения, края, страны, трудовые достижения российского народа.</v>
      </c>
      <c r="C38" s="77"/>
      <c r="D38" s="73"/>
      <c r="E38" s="73"/>
      <c r="F38" s="73"/>
    </row>
    <row r="39" spans="1:6" ht="60" x14ac:dyDescent="0.25">
      <c r="A39" s="157"/>
      <c r="B39" s="47" t="str">
        <f>УПРАВЛЕНИЕ!B33</f>
        <v>Проявляет способность к творческому созидательному социально значимому труду в доступных по возрасту социально-трудовых ролях, в том числе предпринимательской деятельности в условиях самозанятости или наёмного труда.</v>
      </c>
      <c r="C39" s="77"/>
      <c r="D39" s="73"/>
      <c r="E39" s="73"/>
      <c r="F39" s="73"/>
    </row>
    <row r="40" spans="1:6" ht="64.5" customHeight="1" x14ac:dyDescent="0.25">
      <c r="A40" s="157"/>
      <c r="B40" s="47" t="str">
        <f>УПРАВЛЕНИЕ!B34</f>
        <v>Участвует в социально значимой трудовой деятельности разного вида в семье, общеобразовательной организации, своей местности, в том числе оплачиваемом труде в каникулярные периоды, с учётом соблюдения законодательства.</v>
      </c>
      <c r="C40" s="77"/>
      <c r="D40" s="73"/>
      <c r="E40" s="73"/>
      <c r="F40" s="73"/>
    </row>
    <row r="41" spans="1:6" ht="45" x14ac:dyDescent="0.25">
      <c r="A41" s="157"/>
      <c r="B41" s="47" t="str">
        <f>УПРАВЛЕНИЕ!B35</f>
        <v>Выражает осознанную готовность к получению профессионального образования, к непрерывному образованию в течение жизни как условию успешной профессиональной и общественной деятельности.</v>
      </c>
      <c r="C41" s="77"/>
      <c r="D41" s="73"/>
      <c r="E41" s="73"/>
      <c r="F41" s="73"/>
    </row>
    <row r="42" spans="1:6" ht="60" x14ac:dyDescent="0.25">
      <c r="A42" s="157"/>
      <c r="B42" s="47" t="str">
        <f>УПРАВЛЕНИЕ!B36</f>
        <v>Понимает специфику трудовой деятельности, регулирования трудовых отношений, самообразования и профессиональной самоподготовки в информационном высокотехнологическом обществе, готов учиться и трудиться в современном обществе.</v>
      </c>
      <c r="C42" s="77"/>
      <c r="D42" s="73"/>
      <c r="E42" s="73"/>
      <c r="F42" s="73"/>
    </row>
    <row r="43" spans="1:6" ht="45" x14ac:dyDescent="0.25">
      <c r="A43" s="157"/>
      <c r="B43" s="47" t="str">
        <f>УПРАВЛЕНИЕ!B37</f>
        <v>Ориентирован на   осознанный   выбор   сферы   трудовой,   профессиональной деятельности в российском обществе с учётом личных жизненных планов, потребностейсвоей семьи, общества.</v>
      </c>
      <c r="C43" s="77"/>
      <c r="D43" s="73"/>
      <c r="E43" s="73"/>
      <c r="F43" s="73"/>
    </row>
    <row r="44" spans="1:6" ht="17.25" customHeight="1" x14ac:dyDescent="0.25">
      <c r="A44" s="158" t="s">
        <v>34</v>
      </c>
      <c r="B44" s="159"/>
      <c r="C44" s="78" t="e">
        <f>AVERAGE(C38:C43)</f>
        <v>#DIV/0!</v>
      </c>
      <c r="D44" s="73"/>
      <c r="E44" s="73"/>
      <c r="F44" s="73"/>
    </row>
    <row r="45" spans="1:6" ht="60" x14ac:dyDescent="0.25">
      <c r="A45" s="157" t="str">
        <f>УПРАВЛЕНИЕ!A38</f>
        <v>Экологическое воспитание</v>
      </c>
      <c r="B45" s="47" t="str">
        <f>УПРАВЛЕНИЕ!B38</f>
        <v>Демонстрирует в поведении сформированность экологической культуры на основе понимания влияния социально-экономических процессов на природу, в том числе на глобальном уровне, ответственность за действия в природной среде.</v>
      </c>
      <c r="C45" s="77"/>
      <c r="D45" s="73"/>
      <c r="E45" s="73"/>
      <c r="F45" s="73"/>
    </row>
    <row r="46" spans="1:6" ht="23.25" customHeight="1" x14ac:dyDescent="0.25">
      <c r="A46" s="157"/>
      <c r="B46" s="47" t="str">
        <f>УПРАВЛЕНИЕ!B39</f>
        <v>Выражает деятельное неприятие действий, приносящих вред природе.</v>
      </c>
      <c r="C46" s="77"/>
      <c r="D46" s="73"/>
      <c r="E46" s="73"/>
      <c r="F46" s="73"/>
    </row>
    <row r="47" spans="1:6" ht="30" x14ac:dyDescent="0.25">
      <c r="A47" s="157"/>
      <c r="B47" s="47" t="str">
        <f>УПРАВЛЕНИЕ!B40</f>
        <v>Применяет знания естественных и социальных наук для разумного, бережливого природопользования в быту, общественном пространстве.</v>
      </c>
      <c r="C47" s="77"/>
      <c r="D47" s="73"/>
      <c r="E47" s="73"/>
      <c r="F47" s="73"/>
    </row>
    <row r="48" spans="1:6" ht="45" x14ac:dyDescent="0.25">
      <c r="A48" s="157"/>
      <c r="B48" s="47" t="str">
        <f>УПРАВЛЕНИЕ!B41</f>
        <v>Имеет и развивает опыт экологически направленной, природоохранной, ресурсосберегающей деятельности, участвует в его приобретении другими людьми.</v>
      </c>
      <c r="C48" s="77"/>
      <c r="D48" s="73"/>
      <c r="E48" s="73"/>
      <c r="F48" s="73"/>
    </row>
    <row r="49" spans="1:6" ht="18" customHeight="1" x14ac:dyDescent="0.25">
      <c r="A49" s="158" t="s">
        <v>44</v>
      </c>
      <c r="B49" s="159"/>
      <c r="C49" s="78" t="e">
        <f>AVERAGE(C45:C48)</f>
        <v>#DIV/0!</v>
      </c>
      <c r="D49" s="73"/>
      <c r="E49" s="73"/>
      <c r="F49" s="73"/>
    </row>
    <row r="50" spans="1:6" ht="32.25" customHeight="1" x14ac:dyDescent="0.25">
      <c r="A50" s="157" t="str">
        <f>УПРАВЛЕНИЕ!A42</f>
        <v>Ценность научного познания</v>
      </c>
      <c r="B50" s="47" t="str">
        <f>УПРАВЛЕНИЕ!B42</f>
        <v>Деятельно выражает познавательные интересы в разных предметных областях с учетом своих способностей, достижений.</v>
      </c>
      <c r="C50" s="77"/>
      <c r="D50" s="73"/>
      <c r="E50" s="73"/>
      <c r="F50" s="73"/>
    </row>
    <row r="51" spans="1:6" ht="60" x14ac:dyDescent="0.25">
      <c r="A51" s="157"/>
      <c r="B51" s="47" t="str">
        <f>УПРАВЛЕНИЕ!B43</f>
        <v>Обладает представлением о современной научной картине мира, достижениях науки и техники, аргументированно выражает понимание значения науки в жизни российского общества, обеспечении его безопасности, гуманитарном, социально- экономическом развитии России.</v>
      </c>
      <c r="C51" s="77"/>
      <c r="D51" s="73"/>
      <c r="E51" s="73"/>
      <c r="F51" s="73"/>
    </row>
    <row r="52" spans="1:6" ht="30" x14ac:dyDescent="0.25">
      <c r="A52" s="157"/>
      <c r="B52" s="47" t="str">
        <f>УПРАВЛЕНИЕ!B44</f>
        <v>Демонстрирует навыки критического мышления, определения достоверной научной информации и критики антинаучных представлений.</v>
      </c>
      <c r="C52" s="77"/>
      <c r="D52" s="73"/>
      <c r="E52" s="73"/>
      <c r="F52" s="73"/>
    </row>
    <row r="53" spans="1:6" ht="47.25" customHeight="1" x14ac:dyDescent="0.25">
      <c r="A53" s="157"/>
      <c r="B53" s="47" t="str">
        <f>УПРАВЛЕНИЕ!B45</f>
        <v>Развивает и применяет навыки наблюдения, накопления и систематизации фактов, осмысления опыта в естественнонаучной и гуманитарной областях познания, исследовательской деятельности.</v>
      </c>
      <c r="C53" s="77"/>
      <c r="D53" s="73"/>
      <c r="E53" s="73"/>
      <c r="F53" s="73"/>
    </row>
    <row r="54" spans="1:6" x14ac:dyDescent="0.25">
      <c r="A54" s="158" t="s">
        <v>35</v>
      </c>
      <c r="B54" s="159"/>
      <c r="C54" s="78" t="e">
        <f>AVERAGE(C50:C53)</f>
        <v>#DIV/0!</v>
      </c>
      <c r="D54" s="73"/>
      <c r="E54" s="73"/>
      <c r="F54" s="73"/>
    </row>
    <row r="55" spans="1:6" s="37" customFormat="1" x14ac:dyDescent="0.25">
      <c r="A55" s="119"/>
      <c r="B55" s="120"/>
      <c r="C55" s="121"/>
      <c r="D55" s="38"/>
      <c r="E55" s="38"/>
      <c r="F55" s="38"/>
    </row>
    <row r="56" spans="1:6" hidden="1" x14ac:dyDescent="0.25">
      <c r="A56" s="46" t="s">
        <v>38</v>
      </c>
      <c r="B56" s="45" t="e">
        <f>C13</f>
        <v>#DIV/0!</v>
      </c>
    </row>
    <row r="57" spans="1:6" hidden="1" x14ac:dyDescent="0.25">
      <c r="A57" s="46" t="s">
        <v>39</v>
      </c>
      <c r="B57" s="45" t="e">
        <f>C18</f>
        <v>#DIV/0!</v>
      </c>
    </row>
    <row r="58" spans="1:6" ht="30" hidden="1" x14ac:dyDescent="0.25">
      <c r="A58" s="46" t="s">
        <v>36</v>
      </c>
      <c r="B58" s="45" t="e">
        <f>C25</f>
        <v>#DIV/0!</v>
      </c>
    </row>
    <row r="59" spans="1:6" hidden="1" x14ac:dyDescent="0.25">
      <c r="A59" s="67" t="s">
        <v>37</v>
      </c>
      <c r="B59" s="45" t="e">
        <f>C30</f>
        <v>#DIV/0!</v>
      </c>
    </row>
    <row r="60" spans="1:6" hidden="1" x14ac:dyDescent="0.25">
      <c r="A60" s="46" t="s">
        <v>40</v>
      </c>
      <c r="B60" s="45" t="e">
        <f>C37</f>
        <v>#DIV/0!</v>
      </c>
    </row>
    <row r="61" spans="1:6" hidden="1" x14ac:dyDescent="0.25">
      <c r="A61" s="46" t="s">
        <v>41</v>
      </c>
      <c r="B61" s="45" t="e">
        <f>C44</f>
        <v>#DIV/0!</v>
      </c>
    </row>
    <row r="62" spans="1:6" hidden="1" x14ac:dyDescent="0.25">
      <c r="A62" s="24" t="s">
        <v>42</v>
      </c>
      <c r="B62" s="45" t="e">
        <f>C49</f>
        <v>#DIV/0!</v>
      </c>
    </row>
    <row r="63" spans="1:6" ht="30" hidden="1" x14ac:dyDescent="0.25">
      <c r="A63" s="46" t="s">
        <v>26</v>
      </c>
      <c r="B63" s="45" t="e">
        <f>C54</f>
        <v>#DIV/0!</v>
      </c>
    </row>
    <row r="64" spans="1:6" hidden="1" x14ac:dyDescent="0.25">
      <c r="A64" s="80" t="s">
        <v>16</v>
      </c>
      <c r="B64" s="81" t="e">
        <f>AVERAGE(B56:B63)</f>
        <v>#DIV/0!</v>
      </c>
    </row>
    <row r="68" spans="1:2" x14ac:dyDescent="0.25">
      <c r="B68" s="25" t="s">
        <v>17</v>
      </c>
    </row>
    <row r="69" spans="1:2" ht="75" hidden="1" x14ac:dyDescent="0.25">
      <c r="A69" s="46" t="s">
        <v>0</v>
      </c>
    </row>
    <row r="70" spans="1:2" ht="75" hidden="1" x14ac:dyDescent="0.25">
      <c r="A70" s="46" t="s">
        <v>1</v>
      </c>
    </row>
    <row r="71" spans="1:2" ht="75" hidden="1" x14ac:dyDescent="0.25">
      <c r="A71" s="46" t="s">
        <v>2</v>
      </c>
    </row>
    <row r="72" spans="1:2" hidden="1" x14ac:dyDescent="0.25"/>
    <row r="73" spans="1:2" hidden="1" x14ac:dyDescent="0.25">
      <c r="A73" s="24" t="s">
        <v>18</v>
      </c>
    </row>
    <row r="74" spans="1:2" ht="46.5" hidden="1" customHeight="1" x14ac:dyDescent="0.25"/>
  </sheetData>
  <sheetProtection sheet="1" objects="1" scenarios="1" selectLockedCells="1"/>
  <mergeCells count="29">
    <mergeCell ref="A25:B25"/>
    <mergeCell ref="A26:A29"/>
    <mergeCell ref="A30:B30"/>
    <mergeCell ref="A1:C1"/>
    <mergeCell ref="E3:M3"/>
    <mergeCell ref="F4:M4"/>
    <mergeCell ref="H5:I5"/>
    <mergeCell ref="F6:G6"/>
    <mergeCell ref="L6:M6"/>
    <mergeCell ref="A19:A24"/>
    <mergeCell ref="A7:A12"/>
    <mergeCell ref="F7:G7"/>
    <mergeCell ref="L7:M7"/>
    <mergeCell ref="A14:A17"/>
    <mergeCell ref="G16:L17"/>
    <mergeCell ref="A18:B18"/>
    <mergeCell ref="O7:S7"/>
    <mergeCell ref="O8:R9"/>
    <mergeCell ref="S8:S11"/>
    <mergeCell ref="T8:T9"/>
    <mergeCell ref="A13:B13"/>
    <mergeCell ref="A50:A53"/>
    <mergeCell ref="A54:B54"/>
    <mergeCell ref="A31:A36"/>
    <mergeCell ref="A37:B37"/>
    <mergeCell ref="A44:B44"/>
    <mergeCell ref="A45:A48"/>
    <mergeCell ref="A49:B49"/>
    <mergeCell ref="A38:A43"/>
  </mergeCells>
  <conditionalFormatting sqref="A3">
    <cfRule type="cellIs" dxfId="12" priority="2" operator="equal">
      <formula>0</formula>
    </cfRule>
  </conditionalFormatting>
  <conditionalFormatting sqref="F6 J5 L6">
    <cfRule type="cellIs" dxfId="11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13</vt:i4>
      </vt:variant>
    </vt:vector>
  </HeadingPairs>
  <TitlesOfParts>
    <vt:vector size="13" baseType="lpstr">
      <vt:lpstr>УПРАВЛЕНИЕ</vt:lpstr>
      <vt:lpstr>СТАРТ</vt:lpstr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СВОД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Домашний</dc:creator>
  <cp:lastModifiedBy>Tatyana</cp:lastModifiedBy>
  <cp:lastPrinted>2023-07-16T17:12:16Z</cp:lastPrinted>
  <dcterms:created xsi:type="dcterms:W3CDTF">2022-01-06T05:02:28Z</dcterms:created>
  <dcterms:modified xsi:type="dcterms:W3CDTF">2024-02-22T10:46:45Z</dcterms:modified>
</cp:coreProperties>
</file>